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60" windowWidth="13680" windowHeight="10350"/>
  </bookViews>
  <sheets>
    <sheet name="Паспорт" sheetId="1" r:id="rId1"/>
    <sheet name="Целевые показатели" sheetId="2" r:id="rId2"/>
    <sheet name="Процессная часть" sheetId="4" r:id="rId3"/>
    <sheet name="Фин. обеспечение " sheetId="5" r:id="rId4"/>
  </sheets>
  <definedNames>
    <definedName name="_xlnm.Print_Titles" localSheetId="2">'Процессная часть'!$4:$7</definedName>
    <definedName name="_xlnm.Print_Titles" localSheetId="1">'Целевые показатели'!$3:$5</definedName>
    <definedName name="_xlnm.Print_Area" localSheetId="2">'Процессная часть'!$A$1:$M$258</definedName>
    <definedName name="_xlnm.Print_Area" localSheetId="1">'Целевые показатели'!$A$1:$K$35</definedName>
  </definedNames>
  <calcPr calcId="125725"/>
</workbook>
</file>

<file path=xl/calcChain.xml><?xml version="1.0" encoding="utf-8"?>
<calcChain xmlns="http://schemas.openxmlformats.org/spreadsheetml/2006/main">
  <c r="H98" i="4"/>
  <c r="H99"/>
  <c r="H100"/>
  <c r="G98"/>
  <c r="G99"/>
  <c r="G100"/>
  <c r="F98"/>
  <c r="F99"/>
  <c r="F100"/>
  <c r="E98"/>
  <c r="E99"/>
  <c r="E100"/>
  <c r="D42"/>
  <c r="D16"/>
  <c r="D17"/>
  <c r="D18"/>
  <c r="D14"/>
  <c r="D215" l="1"/>
  <c r="D216"/>
  <c r="G169" l="1"/>
  <c r="G189"/>
  <c r="H250" l="1"/>
  <c r="H251"/>
  <c r="H252"/>
  <c r="G250"/>
  <c r="G251"/>
  <c r="G252"/>
  <c r="F250"/>
  <c r="F251"/>
  <c r="F252"/>
  <c r="E250"/>
  <c r="E251"/>
  <c r="D251" s="1"/>
  <c r="E252"/>
  <c r="F249"/>
  <c r="G249"/>
  <c r="H249"/>
  <c r="E249"/>
  <c r="H246"/>
  <c r="H247"/>
  <c r="H248"/>
  <c r="G246"/>
  <c r="G247"/>
  <c r="G248"/>
  <c r="F246"/>
  <c r="F247"/>
  <c r="F248"/>
  <c r="E246"/>
  <c r="E247"/>
  <c r="E248"/>
  <c r="H242"/>
  <c r="H243"/>
  <c r="H244"/>
  <c r="G242"/>
  <c r="G243"/>
  <c r="G244"/>
  <c r="F242"/>
  <c r="F243"/>
  <c r="F244"/>
  <c r="E242"/>
  <c r="E243"/>
  <c r="D243" s="1"/>
  <c r="E244"/>
  <c r="F241"/>
  <c r="G241"/>
  <c r="H241"/>
  <c r="E241"/>
  <c r="H238"/>
  <c r="H239"/>
  <c r="H240"/>
  <c r="G238"/>
  <c r="G239"/>
  <c r="G240"/>
  <c r="F238"/>
  <c r="F239"/>
  <c r="F240"/>
  <c r="E238"/>
  <c r="E239"/>
  <c r="E240"/>
  <c r="F237"/>
  <c r="G237"/>
  <c r="H237"/>
  <c r="E237"/>
  <c r="H226"/>
  <c r="H227"/>
  <c r="H228"/>
  <c r="G226"/>
  <c r="G227"/>
  <c r="G228"/>
  <c r="F226"/>
  <c r="F227"/>
  <c r="F228"/>
  <c r="E226"/>
  <c r="E227"/>
  <c r="D227" s="1"/>
  <c r="E228"/>
  <c r="F225"/>
  <c r="G225"/>
  <c r="H225"/>
  <c r="H206"/>
  <c r="H207"/>
  <c r="H208"/>
  <c r="G206"/>
  <c r="G207"/>
  <c r="G208"/>
  <c r="F206"/>
  <c r="F207"/>
  <c r="F208"/>
  <c r="F205"/>
  <c r="G205"/>
  <c r="H205"/>
  <c r="E206"/>
  <c r="E207"/>
  <c r="E208"/>
  <c r="E205"/>
  <c r="H186"/>
  <c r="H187"/>
  <c r="H188"/>
  <c r="G186"/>
  <c r="G187"/>
  <c r="G188"/>
  <c r="F186"/>
  <c r="F187"/>
  <c r="F188"/>
  <c r="F185"/>
  <c r="G185"/>
  <c r="H185"/>
  <c r="E186"/>
  <c r="E187"/>
  <c r="E188"/>
  <c r="E185"/>
  <c r="D181"/>
  <c r="D182"/>
  <c r="D183"/>
  <c r="D184"/>
  <c r="H166"/>
  <c r="H167"/>
  <c r="H168"/>
  <c r="G166"/>
  <c r="G167"/>
  <c r="G168"/>
  <c r="F166"/>
  <c r="F167"/>
  <c r="F168"/>
  <c r="E166"/>
  <c r="E167"/>
  <c r="E168"/>
  <c r="E165"/>
  <c r="F165"/>
  <c r="F233" s="1"/>
  <c r="H165"/>
  <c r="G165"/>
  <c r="G233" s="1"/>
  <c r="H233" l="1"/>
  <c r="H236"/>
  <c r="D241"/>
  <c r="E235"/>
  <c r="E234"/>
  <c r="D234" s="1"/>
  <c r="F236"/>
  <c r="E236"/>
  <c r="D187"/>
  <c r="G234"/>
  <c r="G236"/>
  <c r="D236" s="1"/>
  <c r="H235"/>
  <c r="F235"/>
  <c r="H234"/>
  <c r="F234"/>
  <c r="D207"/>
  <c r="D247"/>
  <c r="G235"/>
  <c r="D167"/>
  <c r="D239"/>
  <c r="D249"/>
  <c r="D252"/>
  <c r="D250"/>
  <c r="D248"/>
  <c r="D246"/>
  <c r="D244"/>
  <c r="D242"/>
  <c r="D240"/>
  <c r="D238"/>
  <c r="D226"/>
  <c r="D206"/>
  <c r="D208"/>
  <c r="D188"/>
  <c r="D186"/>
  <c r="D168"/>
  <c r="D166"/>
  <c r="D235" l="1"/>
  <c r="D231"/>
  <c r="D221"/>
  <c r="D222"/>
  <c r="D223"/>
  <c r="D224"/>
  <c r="D219"/>
  <c r="D211"/>
  <c r="D201"/>
  <c r="D202"/>
  <c r="D203"/>
  <c r="D204"/>
  <c r="D179"/>
  <c r="D175"/>
  <c r="D171"/>
  <c r="D196"/>
  <c r="D199"/>
  <c r="D195"/>
  <c r="D191"/>
  <c r="E160"/>
  <c r="F160"/>
  <c r="H160"/>
  <c r="G160"/>
  <c r="D152"/>
  <c r="D156"/>
  <c r="D157"/>
  <c r="F145"/>
  <c r="E145"/>
  <c r="H145"/>
  <c r="D133"/>
  <c r="G129"/>
  <c r="G145" s="1"/>
  <c r="G128"/>
  <c r="G130"/>
  <c r="D137"/>
  <c r="D141"/>
  <c r="G105"/>
  <c r="G121" s="1"/>
  <c r="G106"/>
  <c r="G107"/>
  <c r="D114"/>
  <c r="D118"/>
  <c r="D110"/>
  <c r="D99"/>
  <c r="D95"/>
  <c r="D91"/>
  <c r="E84"/>
  <c r="F84"/>
  <c r="G84"/>
  <c r="H84"/>
  <c r="E85"/>
  <c r="F85"/>
  <c r="G85"/>
  <c r="E83"/>
  <c r="F83"/>
  <c r="G83"/>
  <c r="D68"/>
  <c r="D72"/>
  <c r="D76"/>
  <c r="D80"/>
  <c r="D21"/>
  <c r="D37"/>
  <c r="E61"/>
  <c r="F61"/>
  <c r="G61"/>
  <c r="H61"/>
  <c r="E62"/>
  <c r="F62"/>
  <c r="G62"/>
  <c r="D13"/>
  <c r="D57"/>
  <c r="D53"/>
  <c r="D49"/>
  <c r="D50"/>
  <c r="D45"/>
  <c r="D41"/>
  <c r="D34"/>
  <c r="D27"/>
  <c r="D28"/>
  <c r="D29"/>
  <c r="D22"/>
  <c r="D23"/>
  <c r="D24"/>
  <c r="D25"/>
  <c r="D160" l="1"/>
  <c r="D145"/>
  <c r="D129"/>
  <c r="D84"/>
  <c r="G131"/>
  <c r="E225" l="1"/>
  <c r="E233" s="1"/>
  <c r="D232"/>
  <c r="D230"/>
  <c r="D229"/>
  <c r="D225" l="1"/>
  <c r="E128"/>
  <c r="F128"/>
  <c r="H128"/>
  <c r="E130"/>
  <c r="F130"/>
  <c r="F146" s="1"/>
  <c r="H130"/>
  <c r="F127"/>
  <c r="G127"/>
  <c r="H127"/>
  <c r="E127"/>
  <c r="D142"/>
  <c r="D140"/>
  <c r="D139"/>
  <c r="E245" l="1"/>
  <c r="F245"/>
  <c r="G245"/>
  <c r="H245"/>
  <c r="D245" l="1"/>
  <c r="D237"/>
  <c r="D210"/>
  <c r="D212"/>
  <c r="D213"/>
  <c r="D214"/>
  <c r="D217"/>
  <c r="D218"/>
  <c r="D220"/>
  <c r="D209"/>
  <c r="D190"/>
  <c r="D192"/>
  <c r="D193"/>
  <c r="D194"/>
  <c r="D197"/>
  <c r="D198"/>
  <c r="D200"/>
  <c r="D189"/>
  <c r="D170"/>
  <c r="D172"/>
  <c r="D173"/>
  <c r="D174"/>
  <c r="D176"/>
  <c r="D177"/>
  <c r="D178"/>
  <c r="D180"/>
  <c r="D169"/>
  <c r="D228" l="1"/>
  <c r="D205"/>
  <c r="D185"/>
  <c r="D165"/>
  <c r="D233" l="1"/>
  <c r="E144"/>
  <c r="F144"/>
  <c r="G144"/>
  <c r="H144"/>
  <c r="E146"/>
  <c r="G146"/>
  <c r="H146"/>
  <c r="F143"/>
  <c r="G143"/>
  <c r="H143"/>
  <c r="D127"/>
  <c r="D128"/>
  <c r="D130"/>
  <c r="E159"/>
  <c r="F159"/>
  <c r="G159"/>
  <c r="H159"/>
  <c r="E161"/>
  <c r="F161"/>
  <c r="G161"/>
  <c r="H161"/>
  <c r="F158"/>
  <c r="G158"/>
  <c r="H158"/>
  <c r="E158"/>
  <c r="D151"/>
  <c r="D153"/>
  <c r="D154"/>
  <c r="D155"/>
  <c r="D150"/>
  <c r="D132"/>
  <c r="D134"/>
  <c r="D135"/>
  <c r="D136"/>
  <c r="D138"/>
  <c r="D131"/>
  <c r="H83"/>
  <c r="H85"/>
  <c r="F82"/>
  <c r="G82"/>
  <c r="H82"/>
  <c r="E82"/>
  <c r="D67"/>
  <c r="D69"/>
  <c r="D70"/>
  <c r="D71"/>
  <c r="D73"/>
  <c r="D74"/>
  <c r="D75"/>
  <c r="D77"/>
  <c r="D78"/>
  <c r="D79"/>
  <c r="D81"/>
  <c r="D66"/>
  <c r="F97"/>
  <c r="G97"/>
  <c r="H97"/>
  <c r="E97"/>
  <c r="D90"/>
  <c r="D92"/>
  <c r="D93"/>
  <c r="D94"/>
  <c r="D96"/>
  <c r="D89"/>
  <c r="E60"/>
  <c r="F60"/>
  <c r="G60"/>
  <c r="H60"/>
  <c r="H62"/>
  <c r="F59"/>
  <c r="G59"/>
  <c r="H59"/>
  <c r="E59"/>
  <c r="D12"/>
  <c r="D15"/>
  <c r="D19"/>
  <c r="D20"/>
  <c r="D26"/>
  <c r="D30"/>
  <c r="D31"/>
  <c r="D32"/>
  <c r="D33"/>
  <c r="D35"/>
  <c r="D36"/>
  <c r="D38"/>
  <c r="D39"/>
  <c r="D40"/>
  <c r="D43"/>
  <c r="D44"/>
  <c r="D46"/>
  <c r="D47"/>
  <c r="D48"/>
  <c r="D51"/>
  <c r="D52"/>
  <c r="D54"/>
  <c r="D55"/>
  <c r="D56"/>
  <c r="D58"/>
  <c r="D11"/>
  <c r="E105"/>
  <c r="E121" s="1"/>
  <c r="F105"/>
  <c r="F121" s="1"/>
  <c r="H105"/>
  <c r="H121" s="1"/>
  <c r="E106"/>
  <c r="F106"/>
  <c r="H106"/>
  <c r="F104"/>
  <c r="F120" s="1"/>
  <c r="F107" s="1"/>
  <c r="G104"/>
  <c r="G120" s="1"/>
  <c r="H104"/>
  <c r="H120" s="1"/>
  <c r="H107" s="1"/>
  <c r="E104"/>
  <c r="E120" s="1"/>
  <c r="E107" s="1"/>
  <c r="D108"/>
  <c r="D109"/>
  <c r="D111"/>
  <c r="D112"/>
  <c r="D113"/>
  <c r="D115"/>
  <c r="D116"/>
  <c r="D117"/>
  <c r="D119"/>
  <c r="G254" l="1"/>
  <c r="C25" i="5" s="1"/>
  <c r="G253" i="4"/>
  <c r="B25" i="5" s="1"/>
  <c r="H253" i="4"/>
  <c r="F253"/>
  <c r="E254"/>
  <c r="H254"/>
  <c r="C26" i="5" s="1"/>
  <c r="C21" s="1"/>
  <c r="F254" i="4"/>
  <c r="D107"/>
  <c r="F122"/>
  <c r="F255" s="1"/>
  <c r="F123"/>
  <c r="F256" s="1"/>
  <c r="E24" i="5" s="1"/>
  <c r="E19" s="1"/>
  <c r="H123" i="4"/>
  <c r="H256" s="1"/>
  <c r="E26" i="5" s="1"/>
  <c r="H122" i="4"/>
  <c r="H255" s="1"/>
  <c r="D26" i="5" s="1"/>
  <c r="D21" s="1"/>
  <c r="E122" i="4"/>
  <c r="E255" s="1"/>
  <c r="D23" i="5" s="1"/>
  <c r="D18" s="1"/>
  <c r="E123" i="4"/>
  <c r="E256" s="1"/>
  <c r="E23" i="5" s="1"/>
  <c r="G122" i="4"/>
  <c r="G255" s="1"/>
  <c r="G123"/>
  <c r="G256" s="1"/>
  <c r="E25" i="5" s="1"/>
  <c r="D85" i="4"/>
  <c r="D82"/>
  <c r="D62"/>
  <c r="D61"/>
  <c r="D159"/>
  <c r="D100"/>
  <c r="D83"/>
  <c r="D97"/>
  <c r="D161"/>
  <c r="D98"/>
  <c r="D106"/>
  <c r="D123" s="1"/>
  <c r="D158"/>
  <c r="D60"/>
  <c r="D59"/>
  <c r="D104"/>
  <c r="D105"/>
  <c r="B26" i="5"/>
  <c r="B24"/>
  <c r="D25"/>
  <c r="C23"/>
  <c r="C18" s="1"/>
  <c r="E143" i="4"/>
  <c r="D143" s="1"/>
  <c r="D146"/>
  <c r="D144"/>
  <c r="D120"/>
  <c r="D121"/>
  <c r="F26" i="5" l="1"/>
  <c r="E21"/>
  <c r="E18"/>
  <c r="E22"/>
  <c r="F25"/>
  <c r="E20"/>
  <c r="D256" i="4"/>
  <c r="D254"/>
  <c r="D255"/>
  <c r="D122"/>
  <c r="C24" i="5"/>
  <c r="C19" s="1"/>
  <c r="D24"/>
  <c r="D19" s="1"/>
  <c r="C20"/>
  <c r="D20"/>
  <c r="B21"/>
  <c r="B19"/>
  <c r="E253" i="4"/>
  <c r="B23" i="5" s="1"/>
  <c r="F23" s="1"/>
  <c r="B20"/>
  <c r="F19" l="1"/>
  <c r="C22"/>
  <c r="F20"/>
  <c r="E17"/>
  <c r="F21"/>
  <c r="F24"/>
  <c r="D22"/>
  <c r="D253" i="4"/>
  <c r="D17" i="5"/>
  <c r="C17"/>
  <c r="B18"/>
  <c r="F18" s="1"/>
  <c r="B22"/>
  <c r="B6"/>
  <c r="F22" l="1"/>
  <c r="B17"/>
  <c r="F17" s="1"/>
</calcChain>
</file>

<file path=xl/sharedStrings.xml><?xml version="1.0" encoding="utf-8"?>
<sst xmlns="http://schemas.openxmlformats.org/spreadsheetml/2006/main" count="943" uniqueCount="305">
  <si>
    <t>Координатор муниципальной программы</t>
  </si>
  <si>
    <t>Соисполнители муниципальной программы</t>
  </si>
  <si>
    <t>Участники муниципальной программы</t>
  </si>
  <si>
    <t>Цели муниципальной программы</t>
  </si>
  <si>
    <t>№ п/п</t>
  </si>
  <si>
    <t>Наименование показателя</t>
  </si>
  <si>
    <t>Значения показателя</t>
  </si>
  <si>
    <t>2025год</t>
  </si>
  <si>
    <t>2026год</t>
  </si>
  <si>
    <t>Показатели процессной части муниципальной программы</t>
  </si>
  <si>
    <t>3. Структура муниципальной программы</t>
  </si>
  <si>
    <t>Объем финансового обеспечения по годам реализации, тыс. рублей</t>
  </si>
  <si>
    <t>всего</t>
  </si>
  <si>
    <t>КБ</t>
  </si>
  <si>
    <t>МБ</t>
  </si>
  <si>
    <t>ВБИ</t>
  </si>
  <si>
    <t>2027год</t>
  </si>
  <si>
    <t>X</t>
  </si>
  <si>
    <t>Результат реализации</t>
  </si>
  <si>
    <t>мероприятия</t>
  </si>
  <si>
    <t>ФБ</t>
  </si>
  <si>
    <t>2025 год</t>
  </si>
  <si>
    <t>2026 год</t>
  </si>
  <si>
    <t>4. Финансовое обеспечение реализации муниципальной программы</t>
  </si>
  <si>
    <t>Объем финансового обеспечения, тыс. рублей</t>
  </si>
  <si>
    <t>Всего, в том числе:</t>
  </si>
  <si>
    <t>федеральный бюджет</t>
  </si>
  <si>
    <t>краевой бюджет</t>
  </si>
  <si>
    <t>местные бюджеты</t>
  </si>
  <si>
    <t>внебюджетные источники</t>
  </si>
  <si>
    <t>Объем финансового обеспечения по годам реализации, тыс.рублей</t>
  </si>
  <si>
    <t>Процессная часть (всего), в том числе:</t>
  </si>
  <si>
    <t>Период реализации</t>
  </si>
  <si>
    <r>
      <t>Общий объем финансового обеспечения реализации муниципальной программы за период ее реализации, тыс. рублей</t>
    </r>
    <r>
      <rPr>
        <vertAlign val="superscript"/>
        <sz val="12"/>
        <color theme="1"/>
        <rFont val="Times New Roman"/>
        <family val="1"/>
        <charset val="204"/>
      </rPr>
      <t/>
    </r>
  </si>
  <si>
    <r>
      <t>Влияние на достижение национальных целей развития Российской Федерации</t>
    </r>
    <r>
      <rPr>
        <vertAlign val="superscript"/>
        <sz val="12"/>
        <color theme="1"/>
        <rFont val="Times New Roman"/>
        <family val="1"/>
        <charset val="204"/>
      </rPr>
      <t/>
    </r>
  </si>
  <si>
    <t>1.1</t>
  </si>
  <si>
    <t>1.1.1</t>
  </si>
  <si>
    <t>2.1</t>
  </si>
  <si>
    <t>3</t>
  </si>
  <si>
    <t>3.1</t>
  </si>
  <si>
    <r>
      <t>Единица измерения</t>
    </r>
    <r>
      <rPr>
        <vertAlign val="superscript"/>
        <sz val="12"/>
        <color theme="1"/>
        <rFont val="Times New Roman"/>
        <family val="1"/>
        <charset val="204"/>
      </rPr>
      <t/>
    </r>
  </si>
  <si>
    <r>
      <t>Документ</t>
    </r>
    <r>
      <rPr>
        <vertAlign val="superscript"/>
        <sz val="12"/>
        <color theme="1"/>
        <rFont val="Times New Roman"/>
        <family val="1"/>
        <charset val="204"/>
      </rPr>
      <t/>
    </r>
  </si>
  <si>
    <r>
      <t>Ответственный за достижение показателя</t>
    </r>
    <r>
      <rPr>
        <vertAlign val="superscript"/>
        <sz val="12"/>
        <color theme="1"/>
        <rFont val="Times New Roman"/>
        <family val="1"/>
        <charset val="204"/>
      </rPr>
      <t/>
    </r>
  </si>
  <si>
    <r>
      <t>2. Целевые показатели муниципальной программы</t>
    </r>
    <r>
      <rPr>
        <vertAlign val="superscript"/>
        <sz val="12"/>
        <color theme="1"/>
        <rFont val="Times New Roman"/>
        <family val="1"/>
        <charset val="204"/>
      </rPr>
      <t/>
    </r>
  </si>
  <si>
    <t>1. Паспорт муниципальной программы</t>
  </si>
  <si>
    <r>
      <t>в разрезе источников финансирования</t>
    </r>
    <r>
      <rPr>
        <vertAlign val="superscript"/>
        <sz val="12"/>
        <color theme="1"/>
        <rFont val="Times New Roman"/>
        <family val="1"/>
        <charset val="204"/>
      </rPr>
      <t/>
    </r>
  </si>
  <si>
    <t>Год реализации</t>
  </si>
  <si>
    <t>Значения результата реализации мероприятия по годам</t>
  </si>
  <si>
    <t>Связь с показателями целей муниципальной программы</t>
  </si>
  <si>
    <t>2</t>
  </si>
  <si>
    <t>Наименование источника финансового обеспечения</t>
  </si>
  <si>
    <t>местный бюджет</t>
  </si>
  <si>
    <t xml:space="preserve">краевой бюджет </t>
  </si>
  <si>
    <t>Всего процессная часть</t>
  </si>
  <si>
    <t>Единица измерения (по ОКЕИ</t>
  </si>
  <si>
    <t>Общая характеристика, наименование мероприятия</t>
  </si>
  <si>
    <t>Связь с показателями НЦ, ВДЛ, ГП</t>
  </si>
  <si>
    <t>Направления (подпрограммы)</t>
  </si>
  <si>
    <r>
      <t>4.1. Финансовое обеспечение первого этапа реализации муниципальной программы</t>
    </r>
    <r>
      <rPr>
        <vertAlign val="superscript"/>
        <sz val="14"/>
        <color theme="1"/>
        <rFont val="Times New Roman"/>
        <family val="1"/>
        <charset val="204"/>
      </rPr>
      <t/>
    </r>
  </si>
  <si>
    <t>4.2. Финансовое обеспечение второго этапа реализации муниципальной программы</t>
  </si>
  <si>
    <t>Базовое значение (2024 год)</t>
  </si>
  <si>
    <t>«Муниципальная политика и развитие гражданского общества»</t>
  </si>
  <si>
    <t>не предусмотрены</t>
  </si>
  <si>
    <t>2015 - 2030 годы, I этап: 2015-2024  годы, II этап: 2025-2030 годы</t>
  </si>
  <si>
    <t xml:space="preserve">Показатели целей муниципальной программы </t>
  </si>
  <si>
    <t>Ответственный за реализацию комплекса процессных мероприятий - правовой отдел администрации муниципального образования Кавказский район</t>
  </si>
  <si>
    <t>2027 год</t>
  </si>
  <si>
    <t>2.2</t>
  </si>
  <si>
    <t>2.3</t>
  </si>
  <si>
    <t>2.4</t>
  </si>
  <si>
    <t xml:space="preserve">Приняли участие в мероприятии </t>
  </si>
  <si>
    <t>Проведение круглых столов для учащихся и студентов учебных заведений по вопросам веротерпимости и межнациональных отношений</t>
  </si>
  <si>
    <t>2.5</t>
  </si>
  <si>
    <t>2.6</t>
  </si>
  <si>
    <t>Проведение встреч с сотрудниками отдела МВД России по Кавказскому району по обмену имеющейся информации по профилактике экстремистской деятельности в молодежной среде</t>
  </si>
  <si>
    <t>Принятие предусмотренных законодательством мер по предотвращению проявлений публичных мероприятий</t>
  </si>
  <si>
    <t>Организация регулярного обмена информацией с отделом ФСБ России по Краснодарскому краю в г. Кропоткине по вопросам межнациональных и межконфессиональных отношений</t>
  </si>
  <si>
    <t xml:space="preserve">Проведение профилактических мероприятий в местах концентрации участников неформальных группировок ( в том числе в местах молодежного досуга) </t>
  </si>
  <si>
    <t xml:space="preserve"> Организация создания, изготовления и распространения социальной рекламы, полиграфической продукции, электронных презентаций по вопросам межнациональных и межконфессиональных отношений в Кавказском районе</t>
  </si>
  <si>
    <t>издано экземпляров</t>
  </si>
  <si>
    <t>Организация создания и размещения в средствах массовой информации информационных материалов по вопросам межнациональных и межконфессиональных отношений в Кавказском районе</t>
  </si>
  <si>
    <t>Проведение социологического исследования по изучению конфликтного потенциала населения Кавказского района</t>
  </si>
  <si>
    <t>Доля граждан в возрасте от 18 лет, проживающих в муниципальном образовании (его части), принявших участие в собраниях или иных организованных формах осуществления местного самоуправления по отбору проектов местных инициатив, от общего числа граждан в возрасте от 18 лет, проживающих в муниципальном образовании (его части)</t>
  </si>
  <si>
    <t>Доля муниципальных образований Кавказского района, принимающих участие в краевых конкурсах</t>
  </si>
  <si>
    <t>Ответственный за реализацию комплекса процессных мероприятий - организационный отдел администрации муниципального образования Кавказский район</t>
  </si>
  <si>
    <t>3.2</t>
  </si>
  <si>
    <t>Предоставление иных межбюджетных трансфертов бюджетам поселений муниципального образования Кавказский район (его части) из районного бюджета на поддержку местных инициатив по итогам краевого конкурса</t>
  </si>
  <si>
    <t>Количество лиц, прошедших обучение по программам дополнительного профессионального образования:</t>
  </si>
  <si>
    <t>человек</t>
  </si>
  <si>
    <t>единиц</t>
  </si>
  <si>
    <t>Комплекс процессных мероприятий - развитие инициативного бюджетирования в муниципальном образовании Кавказский район</t>
  </si>
  <si>
    <t xml:space="preserve">единица </t>
  </si>
  <si>
    <t>4</t>
  </si>
  <si>
    <t>Проведение социологических исследований для осуществления мониторинга восприятия уровня коррупции</t>
  </si>
  <si>
    <t>единица</t>
  </si>
  <si>
    <t>Опубликование тематической  информации антикоррупционной направленности в газете</t>
  </si>
  <si>
    <t>количество опубликованной информации</t>
  </si>
  <si>
    <t>не менее 100</t>
  </si>
  <si>
    <t>Проведение обучения муниципальных служащих по программам противодействия коррупции</t>
  </si>
  <si>
    <t>количество лиц, прошедших обучение</t>
  </si>
  <si>
    <t>не менее 4</t>
  </si>
  <si>
    <t>Степень доверия к органам местного самоуправления муниципального образования Кавказский район</t>
  </si>
  <si>
    <t>Цель муниципальной программы - совершенствование правового и организационного обеспечения реализации антикоррупционных мер</t>
  </si>
  <si>
    <t>процент</t>
  </si>
  <si>
    <t>Обеспечение проведения антикоррупционной экспертизы проектов нормативных правовых актов органов местного самоуправления Кавказского района, принятых к рассмотрению в отчетном году</t>
  </si>
  <si>
    <t>-</t>
  </si>
  <si>
    <t xml:space="preserve">Федеральный закон от 17 июля 2009 г. N 172-ФЗ "Об антикоррупционной экспертизе нормативных правовых актов и проектов нормативных правовых актов", постановление администрации муниципального образования Кавказский район от 13 августа 2019 г. № 1258 «Об антикоррупционной экспертизе муниципальных нормативных
правовых актов и проектов муниципальных нормативных
правовых актов»
</t>
  </si>
  <si>
    <t>1.2</t>
  </si>
  <si>
    <t>1.2.1</t>
  </si>
  <si>
    <t>1.3</t>
  </si>
  <si>
    <t>1.3.1</t>
  </si>
  <si>
    <t>1.4</t>
  </si>
  <si>
    <t>1.4.1</t>
  </si>
  <si>
    <t>Доля граждан, положительно оценивающих состояние межнациональных (межэтнических) отношений,от общей численностинаселения проживающих на территории Кавказского района</t>
  </si>
  <si>
    <t>5</t>
  </si>
  <si>
    <t>подготовлен доклад по результатам проведения социологического исследования</t>
  </si>
  <si>
    <t>5.1</t>
  </si>
  <si>
    <t xml:space="preserve">Проведение конкурсного отбора проектов инициативного бюджетирования в муниципальном образовании Кавказский район </t>
  </si>
  <si>
    <t>доля муниципальных образований принявших участие в отборе</t>
  </si>
  <si>
    <t xml:space="preserve">не менее 70 </t>
  </si>
  <si>
    <t>Общее количество лиц, замещающих муниципальные должности муниципальной службы в муниципальном образовании Кавказский район, обученных по программам дополнительного профессионального образования и программам противодействие коррупции</t>
  </si>
  <si>
    <t>п 1.2.1</t>
  </si>
  <si>
    <t>п 1.3.1</t>
  </si>
  <si>
    <t>Комплекс процессных мероприятий — гармонизация межнациональных и межконфессиональных отношений в муниципальном образовании Кавказский район</t>
  </si>
  <si>
    <t>Комплекс процессных мероприятий -  развитие муниципальной службы в муниципальном образовании Кавказский район</t>
  </si>
  <si>
    <t>Комплекс процессных мероприятий - противодействие коррупции в муниципальном образовании Кавказский район</t>
  </si>
  <si>
    <t>Ответственный за реализацию комплекса процессных мероприятий - отдел по делам казачества и военным вопросам администрации муниципального образования Кавказский район</t>
  </si>
  <si>
    <t>Обеспечение комплекса мероприятий по защите законных прав ветеранов, пенсионеров и инвалидов войны, труда, вооруженных сил РФ и правоохранительных органов в Кавказском районе</t>
  </si>
  <si>
    <t>Проведение  торжественных мероприятий, посвященных значимым датам</t>
  </si>
  <si>
    <t>Итого комплекс процессных мероприятий</t>
  </si>
  <si>
    <t>Некоммерческая общественная организация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t>
  </si>
  <si>
    <t xml:space="preserve">Задача муниципальной программы - создание условий для деятельности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 </t>
  </si>
  <si>
    <t xml:space="preserve">Комплекс процессных мероприятий -  поддержка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 </t>
  </si>
  <si>
    <t xml:space="preserve">правовой отдел администрации муниципального образвоания Кавказский район </t>
  </si>
  <si>
    <t>правовой отдел, финансовое управление, управление сельского хозяйства, управление имущественных отношений, управление образования, отдел культуры, отдел молодежной политики, отдел по физической культуре и спорту администрации МО Кавказский район</t>
  </si>
  <si>
    <t>1.5</t>
  </si>
  <si>
    <t xml:space="preserve">Цель муниципальной программы - информирование населения Кавказского района о проводимых социально-значимых мероприятиях </t>
  </si>
  <si>
    <t xml:space="preserve">Количество изготовленных баннеров (стикеров) </t>
  </si>
  <si>
    <t>1.5.1</t>
  </si>
  <si>
    <t>1.6.1</t>
  </si>
  <si>
    <t>1.6.2</t>
  </si>
  <si>
    <t>1.6</t>
  </si>
  <si>
    <t>Цель муниципальной программы - формирование системы муниципальной поддержки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t>
  </si>
  <si>
    <t>Число ветеранских первичных организаций, получивших финансовую и консультационную поддержку</t>
  </si>
  <si>
    <t>Численность членов ветеранских организаций, получивших материальную поддержку</t>
  </si>
  <si>
    <t>Количество реализованных социально значимых тематических мероприятий по вопросам развития национальных культур, духовного единства и межэтнического согласия</t>
  </si>
  <si>
    <t>Цель муниципальной программы - содействие развитию муниципального управления и муниципальной службы в муниципальном образовании Кавказский район</t>
  </si>
  <si>
    <t>Задача муниципальной программы - создание условий для стабильного социально-экономического развития муниципального образования Кавказский район посредством профессионального развития и дополнительного профессионального образования муниципальных служащих органа местного самоуправления муниципального образования Кавказский район,  формирование кадрового состава органа местного самоуправления муниципального образования Кавказский район, повышение эффективности работы органа местного самоуправления муниципального образования Кавказский район</t>
  </si>
  <si>
    <t xml:space="preserve">Задача муниципальной программы - профилактика межнациональных и межконфессиональных конфликтов посредством информирования и просвещения жителей Кавказского района о существующих национальных обычаях, традициях, культурах и религиях  </t>
  </si>
  <si>
    <t>Задача муниципальной программы - оптимизация системы противодействия коррупции в целях совершенствования системы эффективного управления в муниципальном образовании Кавказский район</t>
  </si>
  <si>
    <t xml:space="preserve">Организация и проведение фестивалей, праздников национальных культур, фольклорных праздников, соревнований, конкурсов, фестивалей с целью формирования у граждан уважительного отношения к традициям и обычаям различных народов и национальностей 
</t>
  </si>
  <si>
    <t>по администрации МО Кавказский район</t>
  </si>
  <si>
    <t>по финансовому управлению</t>
  </si>
  <si>
    <t>по управлению имущественных отношений</t>
  </si>
  <si>
    <t>правовой отдел, финансовое управление ,  управление имущественных отношений администрации муниципального образования Кавказский район</t>
  </si>
  <si>
    <t>получили межбюджетные трансферты в местные бюджеты муниципальные образования</t>
  </si>
  <si>
    <t>1</t>
  </si>
  <si>
    <t>1.7</t>
  </si>
  <si>
    <t>1.8</t>
  </si>
  <si>
    <t>1.9</t>
  </si>
  <si>
    <t>1.10</t>
  </si>
  <si>
    <t>1.11</t>
  </si>
  <si>
    <t>1.12</t>
  </si>
  <si>
    <t>отдел культуры, организационный отдел администрации муниципального образования Кавказский район</t>
  </si>
  <si>
    <t>отдел молодежной политики администрации муниципального образования Кавказский район</t>
  </si>
  <si>
    <t>организационный отдел администрации муниципального образования Кавказский район</t>
  </si>
  <si>
    <t>организационный отдел, отдел молодежной политики администрации муниципального образования Кавказский район</t>
  </si>
  <si>
    <t>организационный отдел, отдел информационной политики администрации муниципального образования Кавказский район</t>
  </si>
  <si>
    <t>п 1.1 .1</t>
  </si>
  <si>
    <t>не менее 150</t>
  </si>
  <si>
    <t xml:space="preserve"> Проведение встреч с оперуполномоченным отдела Центра по противодействию экстремизму ГУ МВД России по Краснодарскому краю по обмену имеющейся информацией по профилактике экстремистской деятельности на национальной и религиозной почве</t>
  </si>
  <si>
    <t>Проведение встреч с лидерами национально-культурных организаций и религиозных конфессий</t>
  </si>
  <si>
    <t>организовани обмен на постоянной основе</t>
  </si>
  <si>
    <t>Проведено мероприятий</t>
  </si>
  <si>
    <t>Издано экземпляров</t>
  </si>
  <si>
    <t>Проведено социологическое исследование</t>
  </si>
  <si>
    <t>правовой отдел администрации муниципального образования Кавказский район</t>
  </si>
  <si>
    <t>Задача муниципальной программы - внедрение и развитие инструментов инициативного бюджетирования на территории муниципального образования Кавказский район</t>
  </si>
  <si>
    <t>отдел экономического развития, правовой отдел администрации муниципального образования Кавказский район</t>
  </si>
  <si>
    <t>п 1.4.1</t>
  </si>
  <si>
    <t xml:space="preserve">проведены мероприятия </t>
  </si>
  <si>
    <t xml:space="preserve">обеспечено проведение комплекса мероприятий </t>
  </si>
  <si>
    <t>п.1.5.1</t>
  </si>
  <si>
    <t>4.1</t>
  </si>
  <si>
    <t>Задача муниципальной программы - информирование населения Кавказского района о проводимых социально-значимых мероприятиях</t>
  </si>
  <si>
    <t>Комплекс процессных мероприятий - проведение информационно-разъяснительной работы среди населения Кавказского района путем размещения тематических баннеров и раздачи полиграфической продукции</t>
  </si>
  <si>
    <t>6</t>
  </si>
  <si>
    <t>6.1</t>
  </si>
  <si>
    <t>6.2</t>
  </si>
  <si>
    <t>п.1.6.1</t>
  </si>
  <si>
    <t>отдел по делам казачества и военным вопросам администрации муниципального образования Кавказский район</t>
  </si>
  <si>
    <t>5.1.1</t>
  </si>
  <si>
    <t>5.1.2</t>
  </si>
  <si>
    <t xml:space="preserve">Предоставление субсидий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 </t>
  </si>
  <si>
    <t>предоставлена субсидия</t>
  </si>
  <si>
    <t>отдел по делам казачества и военным вопросам  администрации муниципального образования Кавказский район</t>
  </si>
  <si>
    <t xml:space="preserve">Количество распространенного среди населения информационного материала (листовок, плакатов, буклетов и др.)   </t>
  </si>
  <si>
    <t>ГП: доля лиц, замещающих государственные должности Краснодарского края и должности государственной гражданской службы в администрации Краснодарского края и органах исполнительной власти Краснодарского края, Законодательном Собрании Краснодарского края, от общего числа получивших профессиональное развитие, в том числе прошедших профессиональное обучение по программам дополнительного профессионального образования</t>
  </si>
  <si>
    <t>ГП: численность населения Краснодарского края, охваченного общественно полезными проектами, реализуемыми социально ориентированными некоммерческими организациями</t>
  </si>
  <si>
    <t>ГП: доля муниципальных образований Краснодарского края, принимающих участие в краевых конкурсах</t>
  </si>
  <si>
    <t>ГП: количество социально ориентированных некоммерческих организаций, получивших финансовую поддержку (грант)</t>
  </si>
  <si>
    <t>ГП: число государственных гражданских служащих Краснодарского края и муниципальных служащих, ответственных за реализацию государственной национальной политики Российской Федерации, прошедших обучение по дополнительным профессиональным программам</t>
  </si>
  <si>
    <t>ГП: степень доверия к исполнительным органам Краснодарского края со стороны населения</t>
  </si>
  <si>
    <t>государственная программа Краснодарского края "Региональная политика и развитие гражданского общества"(утв. постановлением главы администрации (губернатора) Краснодарского края
от 19 октября 2015 г. N 975)</t>
  </si>
  <si>
    <t>государственная программа Краснодарского края "Региональная политика и развитие гражданского общества" (утв. постановлением главы администрации (губернатора) Краснодарского края
от 19 октября 2015 г. N 975)</t>
  </si>
  <si>
    <t xml:space="preserve">Цель муниципальной программы - сохранение атмосферы взаимного уважения к национальным и конфессиональным традициям и обычаям народов, проживающих на территории Кавказского района; формирование позитивного имиджа Кавказского района, как территории, комфортной для проживания представителей различных национальностей </t>
  </si>
  <si>
    <t>НЦ: создание к 2030 году условий для воспитания гармонично развитой, патриотичной и социально ответственной личности на основе традиционных российских духовно-нравственных и культурно-исторических ценностей; ГП: количество участников мероприятий, направленных на укрепление общероссийского гражданского единства</t>
  </si>
  <si>
    <t>НЦ: создание к 2030 году условий для воспитания гармонично развитой, патриотичной и социально ответственной личности на основе традиционных российских духовно-нравственных и культурно-исторических ценностей</t>
  </si>
  <si>
    <t>Указ Президента Российской Федерации от 7 мая 2024 г. N 309
"О национальных целях развития Российской Федерации на период до 2030 года и на перспективу до 2036 года"</t>
  </si>
  <si>
    <t xml:space="preserve">организационный отдел администрации муниципального образования Кавказский район </t>
  </si>
  <si>
    <t>организационный отдел, отдел культуры, отдел молодежной политики администрации муниципального образования Кавказский район</t>
  </si>
  <si>
    <t>1.7.1</t>
  </si>
  <si>
    <t>НЦ: достижение к 2030 году "цифровой зрелости" государственного и муниципального управления, ключевых отраслей экономики и социальной сферы, в том числе здравоохранения и образования, предполагающей автоматизацию большей части транзакций в рамках единых отраслевых цифровых платформ и модели управления на основе данных с учетом ускоренного внедрения технологий обработки больших объемов данных, машинного обучения и искусственного интеллекта</t>
  </si>
  <si>
    <t>отдел информатизации и связи администрации муниципального образования Кавказский район</t>
  </si>
  <si>
    <t>2.7</t>
  </si>
  <si>
    <t>Обеспечение информационно-техническими ресурсами  и коммуникациями структурных подразделений и отраслевых отделов администрации муниципального образования Кавказский район</t>
  </si>
  <si>
    <t>2.7.1</t>
  </si>
  <si>
    <t>2.7.2</t>
  </si>
  <si>
    <t>2.7.3</t>
  </si>
  <si>
    <t>по администрации муниципального образования Кавказский район</t>
  </si>
  <si>
    <t xml:space="preserve">финансовое управление администрации муниципального образования Кавказский район   </t>
  </si>
  <si>
    <t>управление имущественных отношений администрации муниципального образования Кавказский район</t>
  </si>
  <si>
    <t>х</t>
  </si>
  <si>
    <t>7</t>
  </si>
  <si>
    <t>7.1</t>
  </si>
  <si>
    <t>7.1.1</t>
  </si>
  <si>
    <t>7.1.2</t>
  </si>
  <si>
    <t>7.1.3</t>
  </si>
  <si>
    <t>Ответственный за реализацию комплекса процессных мероприятий -  финансовое управление администрации муниципального образования Кавказский район</t>
  </si>
  <si>
    <t>7.2</t>
  </si>
  <si>
    <t>7.2.1</t>
  </si>
  <si>
    <t>7.2.2</t>
  </si>
  <si>
    <t>7.2.3</t>
  </si>
  <si>
    <t>7.3</t>
  </si>
  <si>
    <t>7.3.1</t>
  </si>
  <si>
    <t>7.3.2</t>
  </si>
  <si>
    <t>7.3.3</t>
  </si>
  <si>
    <t>Приобретение программного обеспечения (в том числе в рамках импортозамещения), техническое сопровождение, модернизация и организация доступа (в том числе продление лицензий и сертификатов)</t>
  </si>
  <si>
    <t>Приобретение, ремонт и модернизация вычислительной техники, оргтехники и переферийного оборудования (в том числе для локальной вычислительной сети), обеспечение её функционирования (приобретение расходных материалов и комплектующих компонентов)</t>
  </si>
  <si>
    <t>Мероприятия по защите информации, не составляющей государственную тайну (аттестация автоматизированных рабочих мест,организация защиты существующих каналов связи, списание и утилизация основных средств)</t>
  </si>
  <si>
    <t>финансовое управление администрации муниципального образования Кавказский район</t>
  </si>
  <si>
    <t>Ответственный за достижение результата</t>
  </si>
  <si>
    <t>Обеспеченность структурных подразделений и отраслевых отделов администрации муниципального образования Кавказский район справочно-правовыми и информационными системами</t>
  </si>
  <si>
    <t>п. 1.7.1</t>
  </si>
  <si>
    <t>обеспечены программными продуктами</t>
  </si>
  <si>
    <t>обеспечено бесперебойное функционирование локальной вычислительной сети</t>
  </si>
  <si>
    <t>обеспечена целостность и сохранность информации</t>
  </si>
  <si>
    <t>Задача муниципальной программы - развитие информатизации, связи и обеспечение информационной безопасности деятельности органов местного самоуправления муниципального образования Кавказский район</t>
  </si>
  <si>
    <t>Муниципальная программа</t>
  </si>
  <si>
    <t>муниципального образования Кавказский район</t>
  </si>
  <si>
    <t xml:space="preserve">реализация потенциала каждого человека, развитие его талантов, воспитание патриотичной и социально ответственной личности; цифровая трансформация государственного и муниципального управления, экономики и социальной сферы                                                  </t>
  </si>
  <si>
    <t>Основы государственной политики по сохранению и укреплению традиционных российских духовно-нравственных ценностей (Указ Президента Российской Федерации от 9 ноября 2022 г. N 809); государственная программа Краснодарского края "Региональная политика и развитие гражданского общества"</t>
  </si>
  <si>
    <t>Цель муниципальной программы- внедрение и развитие инструментов инициативного бюджетирования на территории муниципального образования Кавказский район</t>
  </si>
  <si>
    <t>Федеральный закон от 6 октября 2003 г. N 131-ФЗ "Об общих принципах организации местного самоуправления в Российской Федерации"; государственная программа Краснодарского края "Региональная политика и развитие гражданского общества" (утв. постановлением главы администрации (губернатора) Краснодарского края
от 19 октября 2015 г. N 975)</t>
  </si>
  <si>
    <t>Федеральный закон от 6 октября 2003 г. N 131-ФЗ "Об общих принципах организации местного самоуправления в Российской Федерации";     Федеральный закон от 2 марта 2007 г. N 25-ФЗ
"О муниципальной службе в Российской Федерации"; государственная программа Краснодарского края "Региональная политика и развитие гражданского общества"(утв. постановлением главы администрации (губернатора) Краснодарского края
от 19 октября 2015 г. N 975)</t>
  </si>
  <si>
    <t>Цель муниципальной программы -  формирование эффективной системы муниципального управления на основе использования инфомационных и телекоммуникационных технологий</t>
  </si>
  <si>
    <t>Стратегия
государственной национальной политики Российской Федерации на период до 2025 года
(утв. Указом Президента РФ от 19 декабря 2012 г. N 1666); План деятельности Федерального агентства по делам национальностей на 2019 - 2024 годы (утв. ФАДН России 20 апреля 2023 г.; государственная программа Краснодарского края "Региональная политика и развитие гражданского общества"(утв. постановлением главы администрации (губернатора) Краснодарского края
от 19 октября 2015 г. N 975)</t>
  </si>
  <si>
    <t>НЦ: создание условий для воспитания гармонично развитой и социально ответственной личности на основе духовно-нравственных ценностей народов Российской Федерации, исторических и национально-культурных традиций; ГП: доля граждан, положительно оценивающих состояние межнациональных (межэтнических) отношений, в общей численности граждан Российской Федерации, проживающих на территории Краснодарского края</t>
  </si>
  <si>
    <t>Федеральный закон от 6 октября 2003 г. N 131-ФЗ "Об общих принципах организации местного самоуправления в Российской Федерации"; методические рекомендации по подготовке и реализации практик инициативного бюджетирования в Российской Федерации (утв. Минфином России, в ред. от 22 декабря 2021 г.); государственная программа Краснодарского края "Региональная политика и развитие гражданского общества"(утв. постановлением главы администрации (губернатора) Краснодарского края
от 19 октября 2015 г. N 975)</t>
  </si>
  <si>
    <t>ГП: доля граждан в возрасте от 18 лет, проживающих в муниципальном образовании (его части), принявших участие в собраниях или иных организованных формах осуществления местного самоуправления по отбору проектов местных инициатив, от общего числа граждан в возрасте от 18 лет, проживающих в муниципальном образовании (его части)</t>
  </si>
  <si>
    <t xml:space="preserve">Число лиц, замещающих муниципальные должности и должности муниципальной службы в муниципальном образовании Кавказский район, прошедших обучение по программам дополнительного профессионального образования </t>
  </si>
  <si>
    <t>Численность ветеранов (пенсионеров,  инвалидов) войны, труда, Вооруженных Сил и правоохранительных органов, охваченных общественно полезными проектами, реализуемыми социально ориентированными некоммерческими организациями</t>
  </si>
  <si>
    <t>5.1.3</t>
  </si>
  <si>
    <t xml:space="preserve">
Оказание материальной помощи членам Кавказской районной организации Краснодарской краевой общественной организации ветеранов (пенсионеров, инвалидов) войны, труда, Вооруженных сил и правоохранительных органов, проживающим на территории муниципального образования Кавказский район
</t>
  </si>
  <si>
    <t>оказана материальная помощь</t>
  </si>
  <si>
    <r>
      <t xml:space="preserve">
</t>
    </r>
    <r>
      <rPr>
        <sz val="11"/>
        <color theme="1"/>
        <rFont val="Times New Roman"/>
        <family val="1"/>
        <charset val="204"/>
      </rPr>
      <t xml:space="preserve">Указ Президента РФ от 16 августа 2021 г. N 478
"О Национальном плане противодействия коррупции на 2021 - 2024 годы";    постановления администрации муниципального образования Кавказский район от 27.01.2014 № 79 "О мониторинге коррупционных рисков в администрации муниципального образования Кавказский район" и от 22.09.2021 № 1441 "Об утверждении Плана противодействия коррупции в муниципальном образовании Кавказский район" ; государственная программа Краснодарского края "Обеспечение безопасности населения" (утв. постановлением главы администрации (губернатора) Краснодарского края
от 16 ноября 2015 г. N 1039)                   </t>
    </r>
  </si>
  <si>
    <r>
      <t>3.1. Процессная часть</t>
    </r>
    <r>
      <rPr>
        <vertAlign val="superscript"/>
        <sz val="14"/>
        <color theme="1"/>
        <rFont val="Times New Roman"/>
        <family val="1"/>
        <charset val="204"/>
      </rPr>
      <t/>
    </r>
  </si>
  <si>
    <t xml:space="preserve"> Организация и проведение мероприятий по празднованию памятных дат исторических событий России, Краснодарского края и Кавказского района, государственных и межгосударственных праздников и дней воинской славы России</t>
  </si>
  <si>
    <t>Размещено информационных материалов</t>
  </si>
  <si>
    <t>Организация дополнительного профессионального образования лиц замещающих муниципальные должности и должности муниципальной службы в муниципальном образовании Кавказский район,                                    в том числе:</t>
  </si>
  <si>
    <t>Изготовление тематических баннеров (стикеров)</t>
  </si>
  <si>
    <t>Размещено баннеров (стикеров)</t>
  </si>
  <si>
    <t xml:space="preserve">Изготовление информационного материала (листовок, плакатов, буклетов и др.)  </t>
  </si>
  <si>
    <t>издано экземпляров различного информационного материала</t>
  </si>
  <si>
    <t>7.4</t>
  </si>
  <si>
    <t>7.4.1</t>
  </si>
  <si>
    <t>Приобретение, монтаж и настройка светодиодного LED - экрана и видеопроцессора для большого зала администрации МО Кавказский район</t>
  </si>
  <si>
    <t>Приобретение устройств отображения и передачи визуальной информации (светодиодный экран), и  обработки и вывода изображения (видеопроцессор)</t>
  </si>
  <si>
    <t>комплект</t>
  </si>
  <si>
    <t xml:space="preserve">Заместитель главы муниципального
образования Кавказский район                                                                                                          И.В. Демьяненко
</t>
  </si>
  <si>
    <t xml:space="preserve">Заместитель главы муниципального
образования Кавказский район                                                                                    И.В. Демьяненко
</t>
  </si>
  <si>
    <t xml:space="preserve">Заместитель главы муниципального
образования Кавказский район                                                  И.В. Демьяненко
</t>
  </si>
  <si>
    <t xml:space="preserve">Заместитель главы муниципального
образования Кавказский район                                                                                                                                                                      И.В. Демьяненко
</t>
  </si>
  <si>
    <t>2028 год</t>
  </si>
  <si>
    <t>едениа</t>
  </si>
  <si>
    <t>еденица</t>
  </si>
  <si>
    <t>Издание и размещение методических рекомендаций, социальной рекламы, проспектов, агитационных листовок, стендов антикоррупционной направленности и изготовление раздаточного материала (блокноты, ежедневники, ручки и т.п.) антикоррупционной направленности</t>
  </si>
  <si>
    <t xml:space="preserve">2028 год </t>
  </si>
  <si>
    <t xml:space="preserve">процент </t>
  </si>
  <si>
    <t>7.1.4</t>
  </si>
  <si>
    <t>7.2.4</t>
  </si>
  <si>
    <t>7.3.4</t>
  </si>
  <si>
    <t>2028год</t>
  </si>
  <si>
    <t xml:space="preserve">2027 год </t>
  </si>
  <si>
    <t xml:space="preserve">2026 год </t>
  </si>
  <si>
    <t xml:space="preserve">по управлению жилищно-коммунального хозяйства, строительства, транспорта и связи </t>
  </si>
  <si>
    <t>управление жилищно-коммунального хозяйства, строительства, транспорта и связи администрации муниципального образования Кавказский район</t>
  </si>
  <si>
    <t>всего - 82 065,6  тыс. руб., в том числе: 1 этап - 20 548,4 тыс. руб., 2 этап - 61 517,2 тыс. руб.</t>
  </si>
  <si>
    <t>2.7.4</t>
  </si>
  <si>
    <t xml:space="preserve"> -</t>
  </si>
  <si>
    <t>сохранение атмосферы взаимного уважения к национальным и конфессиональным традициям и обычаям народов, проживающих на территории Кавказского района; формирование позитивного имиджа Кавказского района, как территории, комфортной для проживания представителей различных национальностей; совершенствование правового и организационного обеспечения реализации антикоррупционных мер;    внедрение и развитие инструментов инициативного бюджетирования на территории муниципального образования Кавказский район;                                       содействие развитию муниципального управления и муниципальной службы в муниципальном образовании Кавказский район; формирование системы муниципальной поддержки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 информирование населения Кавказского района о проводимых социально-значимых мероприятиях; формирование эффективной системы муниципального управления на основе использования инфомационных и телекоммуникационных технологий</t>
  </si>
  <si>
    <t>правовой отдел администрации муниципального образования Кавказский район;                                          организационный отдел администрации муниципального образования Кавказский район; отдел по делам казачества и военным вопросам администрации муниципального образования Кавказский район; финансовое управление администрации муниципального образования Кавказский район</t>
  </si>
  <si>
    <r>
      <t>отдел культуры администрации муниципального образования Кавказский район; управление образования администрации муниципального образования Кавказский район; отдел по физической культуре и спорту администрации муниципального образования Кавказский район; отдел молодежной политики администрации муниципального образования Кавказский район; управление имущественных отношений администрации муниципального образования Кавказский район; управление сельского хозяйства администрации муниципального образования Кавказский район;</t>
    </r>
    <r>
      <rPr>
        <sz val="12"/>
        <rFont val="Times New Roman"/>
        <family val="1"/>
        <charset val="204"/>
      </rPr>
      <t xml:space="preserve"> финансовое управление администрации муниципального образования Кавказский район;</t>
    </r>
    <r>
      <rPr>
        <sz val="12"/>
        <color rgb="FFFF0000"/>
        <rFont val="Times New Roman"/>
        <family val="1"/>
        <charset val="204"/>
      </rPr>
      <t xml:space="preserve"> </t>
    </r>
    <r>
      <rPr>
        <sz val="12"/>
        <color theme="1"/>
        <rFont val="Times New Roman"/>
        <family val="1"/>
        <charset val="204"/>
      </rPr>
      <t>отдел экономического развития администрации муниципального образования Кавказский район; отдел по делам казачества и военным вопросам администрации муниципального образования Кавказский район;                                                                                                отдел информатизации и связи администрации муниципального образования Кавказский район</t>
    </r>
  </si>
  <si>
    <t>Комплекс процессных мероприятий - сопровождение, техническое обслуживание, развитие и модернизация информационных и информационно-технологических систем, приобретение и модернизация вычислительной техники, периферийного оборудования и других устройств для обеспечения деятельности органов местного самоуправления муниципального образования Кавказский район</t>
  </si>
  <si>
    <t xml:space="preserve">Приложение 
к постановлению администрации муниципального образования Кавказский район
от 30.01.2026 № 105
</t>
  </si>
</sst>
</file>

<file path=xl/styles.xml><?xml version="1.0" encoding="utf-8"?>
<styleSheet xmlns="http://schemas.openxmlformats.org/spreadsheetml/2006/main">
  <numFmts count="1">
    <numFmt numFmtId="164" formatCode="0.0"/>
  </numFmts>
  <fonts count="20">
    <font>
      <sz val="11"/>
      <color theme="1"/>
      <name val="Calibri"/>
      <family val="2"/>
      <charset val="204"/>
      <scheme val="minor"/>
    </font>
    <font>
      <sz val="14"/>
      <color theme="1"/>
      <name val="Times New Roman"/>
      <family val="1"/>
      <charset val="204"/>
    </font>
    <font>
      <sz val="12"/>
      <color theme="1"/>
      <name val="Times New Roman"/>
      <family val="1"/>
      <charset val="204"/>
    </font>
    <font>
      <vertAlign val="superscript"/>
      <sz val="12"/>
      <color theme="1"/>
      <name val="Times New Roman"/>
      <family val="1"/>
      <charset val="204"/>
    </font>
    <font>
      <sz val="11"/>
      <color theme="1"/>
      <name val="Times New Roman"/>
      <family val="1"/>
      <charset val="204"/>
    </font>
    <font>
      <vertAlign val="superscript"/>
      <sz val="14"/>
      <color theme="1"/>
      <name val="Times New Roman"/>
      <family val="1"/>
      <charset val="204"/>
    </font>
    <font>
      <sz val="14"/>
      <color theme="1"/>
      <name val="Calibri"/>
      <family val="2"/>
      <charset val="204"/>
      <scheme val="minor"/>
    </font>
    <font>
      <sz val="8"/>
      <name val="Calibri"/>
      <family val="2"/>
      <charset val="204"/>
      <scheme val="minor"/>
    </font>
    <font>
      <u/>
      <sz val="11"/>
      <color theme="10"/>
      <name val="Calibri"/>
      <family val="2"/>
      <charset val="204"/>
      <scheme val="minor"/>
    </font>
    <font>
      <sz val="12"/>
      <name val="Times New Roman"/>
      <family val="1"/>
      <charset val="204"/>
    </font>
    <font>
      <sz val="11"/>
      <name val="Times New Roman"/>
      <family val="1"/>
      <charset val="204"/>
    </font>
    <font>
      <sz val="11"/>
      <name val="Calibri"/>
      <family val="2"/>
      <charset val="204"/>
      <scheme val="minor"/>
    </font>
    <font>
      <sz val="10"/>
      <name val="Calibri"/>
      <family val="2"/>
      <charset val="204"/>
      <scheme val="minor"/>
    </font>
    <font>
      <b/>
      <sz val="12"/>
      <name val="Times New Roman"/>
      <family val="1"/>
      <charset val="204"/>
    </font>
    <font>
      <u/>
      <sz val="12"/>
      <name val="Times New Roman"/>
      <family val="1"/>
      <charset val="204"/>
    </font>
    <font>
      <u/>
      <sz val="11"/>
      <color theme="1"/>
      <name val="Times New Roman"/>
      <family val="1"/>
      <charset val="204"/>
    </font>
    <font>
      <sz val="12"/>
      <color rgb="FFFF0000"/>
      <name val="Times New Roman"/>
      <family val="1"/>
      <charset val="204"/>
    </font>
    <font>
      <sz val="12"/>
      <color rgb="FF00B050"/>
      <name val="Times New Roman"/>
      <family val="1"/>
      <charset val="204"/>
    </font>
    <font>
      <sz val="14"/>
      <name val="Times New Roman"/>
      <family val="1"/>
      <charset val="204"/>
    </font>
    <font>
      <b/>
      <sz val="11"/>
      <name val="Times New Roman"/>
      <family val="1"/>
      <charset val="204"/>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8" fillId="0" borderId="0" applyNumberFormat="0" applyFill="0" applyBorder="0" applyAlignment="0" applyProtection="0"/>
  </cellStyleXfs>
  <cellXfs count="160">
    <xf numFmtId="0" fontId="0" fillId="0" borderId="0" xfId="0"/>
    <xf numFmtId="0" fontId="2" fillId="0" borderId="0" xfId="0" applyFont="1" applyAlignment="1">
      <alignment horizontal="justify" vertical="center"/>
    </xf>
    <xf numFmtId="0" fontId="2" fillId="0" borderId="0" xfId="0" applyFont="1" applyAlignment="1">
      <alignment horizontal="center" vertical="center"/>
    </xf>
    <xf numFmtId="0" fontId="0" fillId="0" borderId="0" xfId="0" applyAlignment="1">
      <alignment horizontal="center"/>
    </xf>
    <xf numFmtId="0" fontId="2" fillId="2" borderId="1" xfId="0" applyFont="1" applyFill="1" applyBorder="1" applyAlignment="1">
      <alignment vertical="center" wrapText="1"/>
    </xf>
    <xf numFmtId="0" fontId="2" fillId="2" borderId="1" xfId="0" applyFont="1" applyFill="1" applyBorder="1" applyAlignment="1">
      <alignment horizontal="justify" vertical="center" wrapText="1"/>
    </xf>
    <xf numFmtId="164" fontId="2" fillId="2" borderId="1" xfId="0" applyNumberFormat="1" applyFont="1" applyFill="1" applyBorder="1" applyAlignment="1">
      <alignment horizontal="center" vertical="center" wrapText="1"/>
    </xf>
    <xf numFmtId="0" fontId="9" fillId="0" borderId="0" xfId="0" applyFont="1" applyBorder="1" applyAlignment="1">
      <alignment horizontal="center"/>
    </xf>
    <xf numFmtId="0" fontId="9" fillId="0" borderId="0" xfId="0" applyFont="1" applyAlignment="1">
      <alignment horizontal="center"/>
    </xf>
    <xf numFmtId="0" fontId="11" fillId="0" borderId="0" xfId="0" applyFont="1"/>
    <xf numFmtId="0" fontId="11" fillId="0" borderId="0" xfId="0" applyFont="1" applyAlignment="1">
      <alignment wrapText="1"/>
    </xf>
    <xf numFmtId="0" fontId="9" fillId="0" borderId="0" xfId="0" applyFont="1" applyAlignment="1">
      <alignment horizontal="justify" vertical="center"/>
    </xf>
    <xf numFmtId="0" fontId="12" fillId="0" borderId="0" xfId="0" applyFont="1" applyAlignment="1">
      <alignment vertical="center" wrapText="1"/>
    </xf>
    <xf numFmtId="0" fontId="9" fillId="0" borderId="0" xfId="0" applyFont="1"/>
    <xf numFmtId="0" fontId="13" fillId="0" borderId="0" xfId="0" applyFont="1" applyBorder="1"/>
    <xf numFmtId="0" fontId="10" fillId="0" borderId="0" xfId="0" applyFont="1"/>
    <xf numFmtId="0" fontId="14" fillId="0" borderId="0" xfId="1" applyFont="1" applyBorder="1" applyAlignment="1">
      <alignment vertical="center" wrapText="1"/>
    </xf>
    <xf numFmtId="0" fontId="2" fillId="0" borderId="1" xfId="0" applyFont="1" applyBorder="1" applyAlignment="1">
      <alignment horizontal="justify" vertical="center" wrapText="1"/>
    </xf>
    <xf numFmtId="164" fontId="0" fillId="0" borderId="0" xfId="0" applyNumberFormat="1"/>
    <xf numFmtId="0" fontId="4" fillId="2" borderId="1"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49" fontId="4" fillId="2" borderId="1" xfId="0" applyNumberFormat="1" applyFont="1" applyFill="1" applyBorder="1" applyAlignment="1">
      <alignment horizontal="justify" vertical="center" wrapText="1"/>
    </xf>
    <xf numFmtId="0" fontId="4" fillId="3" borderId="1" xfId="0" applyFont="1" applyFill="1" applyBorder="1" applyAlignment="1">
      <alignment horizontal="center" vertical="center" wrapText="1"/>
    </xf>
    <xf numFmtId="0" fontId="1" fillId="0" borderId="0" xfId="0" applyFont="1" applyAlignment="1">
      <alignment horizontal="center" vertical="center"/>
    </xf>
    <xf numFmtId="0" fontId="2" fillId="0" borderId="1" xfId="0" applyFont="1" applyBorder="1" applyAlignment="1">
      <alignment horizontal="center" vertical="center" wrapText="1"/>
    </xf>
    <xf numFmtId="49" fontId="4" fillId="0" borderId="1" xfId="0" applyNumberFormat="1" applyFont="1" applyBorder="1" applyAlignment="1">
      <alignment horizontal="justify" vertical="center" wrapText="1"/>
    </xf>
    <xf numFmtId="49" fontId="4" fillId="2" borderId="3" xfId="0" applyNumberFormat="1" applyFont="1" applyFill="1" applyBorder="1" applyAlignment="1">
      <alignment vertical="center" wrapText="1"/>
    </xf>
    <xf numFmtId="0" fontId="4" fillId="0" borderId="3" xfId="0" applyFont="1" applyBorder="1" applyAlignment="1">
      <alignment vertical="center" wrapText="1"/>
    </xf>
    <xf numFmtId="0" fontId="4" fillId="3" borderId="3" xfId="0" applyFont="1" applyFill="1" applyBorder="1" applyAlignment="1">
      <alignment vertical="center" wrapText="1"/>
    </xf>
    <xf numFmtId="0" fontId="4" fillId="0" borderId="3" xfId="0" applyFont="1" applyFill="1" applyBorder="1" applyAlignment="1">
      <alignment horizontal="center" vertical="center" wrapText="1" shrinkToFit="1"/>
    </xf>
    <xf numFmtId="0" fontId="4" fillId="0" borderId="1" xfId="0" applyFont="1" applyBorder="1" applyAlignment="1">
      <alignment horizontal="left" vertical="center" wrapText="1"/>
    </xf>
    <xf numFmtId="0" fontId="15" fillId="0" borderId="1" xfId="1" applyFont="1" applyBorder="1" applyAlignment="1">
      <alignment vertical="top" wrapText="1" shrinkToFit="1"/>
    </xf>
    <xf numFmtId="0" fontId="4" fillId="0" borderId="1" xfId="0" applyFont="1" applyFill="1" applyBorder="1" applyAlignment="1">
      <alignment horizontal="center" vertical="center" wrapText="1" shrinkToFit="1"/>
    </xf>
    <xf numFmtId="0" fontId="4" fillId="2" borderId="1" xfId="0" applyFont="1" applyFill="1" applyBorder="1" applyAlignment="1">
      <alignment horizontal="left" vertical="center" wrapText="1"/>
    </xf>
    <xf numFmtId="49" fontId="4" fillId="0" borderId="1" xfId="0" applyNumberFormat="1" applyFont="1" applyBorder="1"/>
    <xf numFmtId="0" fontId="4" fillId="3" borderId="4" xfId="0" applyFont="1" applyFill="1" applyBorder="1" applyAlignment="1">
      <alignment horizontal="center" wrapText="1"/>
    </xf>
    <xf numFmtId="0" fontId="4" fillId="0" borderId="4" xfId="0" applyFont="1" applyBorder="1" applyAlignment="1">
      <alignment horizontal="center" wrapText="1"/>
    </xf>
    <xf numFmtId="49" fontId="4" fillId="0" borderId="1" xfId="0" applyNumberFormat="1" applyFont="1" applyBorder="1" applyAlignment="1">
      <alignment horizontal="justify" vertical="center"/>
    </xf>
    <xf numFmtId="0" fontId="4" fillId="0" borderId="1" xfId="0" applyFont="1" applyBorder="1" applyAlignment="1">
      <alignment horizontal="left" vertical="center" wrapText="1" shrinkToFit="1"/>
    </xf>
    <xf numFmtId="49" fontId="2" fillId="2" borderId="0" xfId="0" applyNumberFormat="1" applyFont="1" applyFill="1" applyBorder="1" applyAlignment="1">
      <alignment horizontal="center" vertical="center" wrapText="1"/>
    </xf>
    <xf numFmtId="0" fontId="2" fillId="0" borderId="0" xfId="0" applyFont="1" applyBorder="1" applyAlignment="1">
      <alignment horizontal="center" vertical="center" wrapText="1"/>
    </xf>
    <xf numFmtId="0" fontId="2" fillId="0" borderId="0" xfId="0" applyFont="1" applyFill="1" applyBorder="1" applyAlignment="1">
      <alignment horizontal="center" vertical="center" wrapText="1" shrinkToFit="1"/>
    </xf>
    <xf numFmtId="0" fontId="2" fillId="0" borderId="0" xfId="0" applyFont="1"/>
    <xf numFmtId="0" fontId="0" fillId="0" borderId="0" xfId="0" applyFont="1"/>
    <xf numFmtId="0" fontId="0" fillId="0" borderId="0" xfId="0" applyFont="1" applyAlignment="1">
      <alignment horizontal="center"/>
    </xf>
    <xf numFmtId="164" fontId="2" fillId="3"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1" fillId="0" borderId="0" xfId="0" applyFont="1" applyAlignment="1">
      <alignment wrapText="1"/>
    </xf>
    <xf numFmtId="164" fontId="9" fillId="3" borderId="1" xfId="0" applyNumberFormat="1" applyFont="1" applyFill="1" applyBorder="1" applyAlignment="1">
      <alignment horizontal="center" vertical="center" wrapText="1"/>
    </xf>
    <xf numFmtId="0" fontId="9" fillId="3" borderId="0" xfId="0" applyFont="1" applyFill="1" applyAlignment="1">
      <alignment vertical="center" wrapText="1"/>
    </xf>
    <xf numFmtId="0" fontId="9" fillId="3" borderId="0" xfId="0" applyFont="1" applyFill="1" applyAlignment="1">
      <alignment horizontal="justify" vertical="center" wrapText="1"/>
    </xf>
    <xf numFmtId="0" fontId="9" fillId="3" borderId="0" xfId="0" applyFont="1" applyFill="1" applyAlignment="1">
      <alignment horizontal="center" vertical="center" wrapText="1"/>
    </xf>
    <xf numFmtId="49" fontId="10" fillId="3" borderId="0" xfId="0" applyNumberFormat="1" applyFont="1" applyFill="1"/>
    <xf numFmtId="0" fontId="10" fillId="3" borderId="0" xfId="0" applyFont="1" applyFill="1"/>
    <xf numFmtId="0" fontId="10" fillId="3" borderId="0" xfId="0" applyFont="1" applyFill="1" applyAlignment="1">
      <alignment horizontal="center"/>
    </xf>
    <xf numFmtId="0" fontId="4" fillId="2" borderId="1" xfId="0" applyFont="1" applyFill="1" applyBorder="1" applyAlignment="1">
      <alignment horizontal="center" vertical="center" wrapText="1"/>
    </xf>
    <xf numFmtId="0" fontId="9" fillId="0" borderId="0" xfId="0" applyFont="1" applyAlignment="1">
      <alignment horizontal="center" vertical="center" wrapText="1"/>
    </xf>
    <xf numFmtId="0" fontId="4" fillId="3" borderId="1" xfId="0" applyFont="1" applyFill="1" applyBorder="1" applyAlignment="1">
      <alignment horizontal="center" vertical="center" wrapText="1"/>
    </xf>
    <xf numFmtId="0" fontId="2" fillId="0" borderId="1" xfId="0" applyFont="1" applyBorder="1" applyAlignment="1">
      <alignment horizontal="center" vertical="center" wrapText="1"/>
    </xf>
    <xf numFmtId="164" fontId="10" fillId="3" borderId="1" xfId="0" applyNumberFormat="1" applyFont="1" applyFill="1" applyBorder="1" applyAlignment="1">
      <alignment horizontal="center" vertical="center" wrapText="1"/>
    </xf>
    <xf numFmtId="0" fontId="9" fillId="3" borderId="1" xfId="0" applyFont="1" applyFill="1" applyBorder="1" applyAlignment="1">
      <alignment horizontal="justify" vertical="center" wrapText="1"/>
    </xf>
    <xf numFmtId="0" fontId="4" fillId="0" borderId="1" xfId="0" applyFont="1" applyBorder="1" applyAlignment="1">
      <alignment horizontal="center" vertical="center"/>
    </xf>
    <xf numFmtId="0" fontId="4" fillId="0" borderId="4" xfId="0" applyFont="1" applyBorder="1" applyAlignment="1">
      <alignment horizontal="center" vertical="center"/>
    </xf>
    <xf numFmtId="0" fontId="17" fillId="0" borderId="0" xfId="0" applyFont="1"/>
    <xf numFmtId="0" fontId="9" fillId="2" borderId="1" xfId="0" applyFont="1" applyFill="1" applyBorder="1" applyAlignment="1">
      <alignment horizontal="justify" vertical="center" wrapText="1"/>
    </xf>
    <xf numFmtId="49" fontId="10" fillId="2" borderId="1" xfId="0" applyNumberFormat="1" applyFont="1" applyFill="1" applyBorder="1" applyAlignment="1">
      <alignment horizontal="justify" vertical="center"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4" xfId="0" applyFont="1" applyBorder="1" applyAlignment="1">
      <alignment horizontal="center" vertical="center" wrapText="1"/>
    </xf>
    <xf numFmtId="0" fontId="10" fillId="2" borderId="4"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49" fontId="10" fillId="3" borderId="1" xfId="0" applyNumberFormat="1" applyFont="1" applyFill="1" applyBorder="1" applyAlignment="1">
      <alignment horizontal="center" vertical="center" wrapText="1"/>
    </xf>
    <xf numFmtId="0" fontId="10" fillId="3" borderId="1" xfId="0" applyFont="1" applyFill="1" applyBorder="1" applyAlignment="1">
      <alignment horizontal="justify" vertical="center" wrapText="1"/>
    </xf>
    <xf numFmtId="0" fontId="4" fillId="3" borderId="1" xfId="0" applyFont="1" applyFill="1" applyBorder="1" applyAlignment="1">
      <alignment horizontal="center" vertical="center" wrapText="1"/>
    </xf>
    <xf numFmtId="0" fontId="10" fillId="3" borderId="0" xfId="0" applyFont="1" applyFill="1" applyBorder="1"/>
    <xf numFmtId="0" fontId="10" fillId="3" borderId="1" xfId="0" applyFont="1" applyFill="1" applyBorder="1"/>
    <xf numFmtId="0" fontId="19" fillId="3" borderId="0" xfId="0" applyFont="1" applyFill="1" applyBorder="1" applyAlignment="1">
      <alignment horizontal="center"/>
    </xf>
    <xf numFmtId="0" fontId="19" fillId="3" borderId="0" xfId="0" applyFont="1" applyFill="1" applyBorder="1"/>
    <xf numFmtId="0" fontId="10" fillId="3" borderId="0" xfId="0" applyFont="1" applyFill="1" applyBorder="1" applyAlignment="1">
      <alignment horizontal="left" vertical="center"/>
    </xf>
    <xf numFmtId="164" fontId="10" fillId="3" borderId="0" xfId="0" applyNumberFormat="1" applyFont="1" applyFill="1"/>
    <xf numFmtId="49" fontId="9" fillId="3" borderId="0" xfId="0" applyNumberFormat="1" applyFont="1" applyFill="1" applyAlignment="1">
      <alignment vertical="center"/>
    </xf>
    <xf numFmtId="0" fontId="10" fillId="3" borderId="1" xfId="0" applyFont="1" applyFill="1" applyBorder="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left" vertical="center" wrapText="1"/>
    </xf>
    <xf numFmtId="0" fontId="4" fillId="0" borderId="1" xfId="0" applyFont="1" applyBorder="1" applyAlignment="1">
      <alignment horizontal="left" vertical="center" wrapText="1"/>
    </xf>
    <xf numFmtId="0" fontId="4" fillId="2" borderId="5"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2" borderId="7" xfId="0" applyFont="1" applyFill="1" applyBorder="1" applyAlignment="1">
      <alignment horizontal="left"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3" borderId="3" xfId="0" applyFont="1" applyFill="1" applyBorder="1" applyAlignment="1">
      <alignment horizontal="center" wrapText="1"/>
    </xf>
    <xf numFmtId="0" fontId="4" fillId="3" borderId="4" xfId="0" applyFont="1" applyFill="1" applyBorder="1" applyAlignment="1">
      <alignment horizontal="center" wrapText="1"/>
    </xf>
    <xf numFmtId="0" fontId="4" fillId="0" borderId="3" xfId="0" applyFont="1" applyBorder="1" applyAlignment="1">
      <alignment horizontal="center" wrapText="1"/>
    </xf>
    <xf numFmtId="0" fontId="4" fillId="0" borderId="4" xfId="0" applyFont="1" applyBorder="1" applyAlignment="1">
      <alignment horizontal="center" wrapText="1"/>
    </xf>
    <xf numFmtId="0" fontId="2" fillId="0" borderId="0" xfId="0" applyFont="1" applyBorder="1" applyAlignment="1">
      <alignment horizontal="center" vertical="center"/>
    </xf>
    <xf numFmtId="0" fontId="2" fillId="0" borderId="0" xfId="0" applyFont="1" applyBorder="1"/>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vertical="center" wrapText="1"/>
    </xf>
    <xf numFmtId="0" fontId="9" fillId="0" borderId="0" xfId="0" applyFont="1" applyAlignment="1">
      <alignment horizontal="justify" vertical="center" wrapText="1"/>
    </xf>
    <xf numFmtId="0" fontId="2" fillId="0" borderId="0" xfId="0" applyFont="1" applyAlignment="1">
      <alignment horizontal="left" vertical="center"/>
    </xf>
    <xf numFmtId="0" fontId="1" fillId="0" borderId="0" xfId="0" applyFont="1" applyAlignment="1">
      <alignment horizontal="left" vertical="center" wrapText="1"/>
    </xf>
    <xf numFmtId="0" fontId="10" fillId="0" borderId="3"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4" xfId="0" applyFont="1" applyBorder="1" applyAlignment="1">
      <alignment horizontal="center" vertical="center" wrapText="1"/>
    </xf>
    <xf numFmtId="0" fontId="10" fillId="3" borderId="3"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0" xfId="0" applyFont="1" applyFill="1" applyBorder="1" applyAlignment="1">
      <alignment horizontal="left" vertical="center"/>
    </xf>
    <xf numFmtId="0" fontId="19" fillId="3" borderId="0" xfId="0" applyFont="1" applyFill="1" applyBorder="1" applyAlignment="1">
      <alignment horizontal="left" vertical="center"/>
    </xf>
    <xf numFmtId="0" fontId="9" fillId="3" borderId="3" xfId="0" applyFont="1" applyFill="1" applyBorder="1" applyAlignment="1">
      <alignment horizontal="center" vertical="center" wrapText="1"/>
    </xf>
    <xf numFmtId="0" fontId="9" fillId="3" borderId="8"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49" fontId="10" fillId="3" borderId="3" xfId="0" applyNumberFormat="1" applyFont="1" applyFill="1" applyBorder="1" applyAlignment="1">
      <alignment horizontal="center" vertical="center" wrapText="1"/>
    </xf>
    <xf numFmtId="49" fontId="10" fillId="3" borderId="8" xfId="0" applyNumberFormat="1" applyFont="1" applyFill="1" applyBorder="1" applyAlignment="1">
      <alignment horizontal="center" vertical="center" wrapText="1"/>
    </xf>
    <xf numFmtId="49" fontId="10" fillId="3" borderId="4" xfId="0" applyNumberFormat="1" applyFont="1" applyFill="1" applyBorder="1" applyAlignment="1">
      <alignment horizontal="center" vertical="center" wrapText="1"/>
    </xf>
    <xf numFmtId="49" fontId="10" fillId="3" borderId="1" xfId="0" applyNumberFormat="1"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1" xfId="0" applyFont="1" applyFill="1" applyBorder="1" applyAlignment="1">
      <alignment horizontal="justify" vertical="center" wrapText="1"/>
    </xf>
    <xf numFmtId="0" fontId="10" fillId="3" borderId="1" xfId="0" applyFont="1" applyFill="1" applyBorder="1" applyAlignment="1">
      <alignment vertical="center" wrapText="1"/>
    </xf>
    <xf numFmtId="0" fontId="10" fillId="3" borderId="9"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10" fillId="3" borderId="3" xfId="0" applyFont="1" applyFill="1" applyBorder="1" applyAlignment="1">
      <alignment horizontal="center" vertical="center" wrapText="1" shrinkToFit="1"/>
    </xf>
    <xf numFmtId="0" fontId="10" fillId="3" borderId="8" xfId="0" applyFont="1" applyFill="1" applyBorder="1" applyAlignment="1">
      <alignment horizontal="center" vertical="center" wrapText="1" shrinkToFit="1"/>
    </xf>
    <xf numFmtId="0" fontId="10" fillId="3" borderId="4" xfId="0" applyFont="1" applyFill="1" applyBorder="1" applyAlignment="1">
      <alignment horizontal="center" vertical="center" wrapText="1" shrinkToFit="1"/>
    </xf>
    <xf numFmtId="49" fontId="10" fillId="3" borderId="1" xfId="0" applyNumberFormat="1" applyFont="1" applyFill="1" applyBorder="1" applyAlignment="1">
      <alignment horizontal="justify" vertical="center" wrapText="1"/>
    </xf>
    <xf numFmtId="14" fontId="10" fillId="3" borderId="1" xfId="0" applyNumberFormat="1" applyFont="1" applyFill="1" applyBorder="1" applyAlignment="1">
      <alignment horizontal="center" vertical="center" wrapText="1"/>
    </xf>
    <xf numFmtId="14" fontId="10" fillId="3" borderId="3" xfId="0" applyNumberFormat="1" applyFont="1" applyFill="1" applyBorder="1" applyAlignment="1">
      <alignment horizontal="center" vertical="center" wrapText="1"/>
    </xf>
    <xf numFmtId="14" fontId="10" fillId="3" borderId="8" xfId="0" applyNumberFormat="1" applyFont="1" applyFill="1" applyBorder="1" applyAlignment="1">
      <alignment horizontal="center" vertical="center" wrapText="1"/>
    </xf>
    <xf numFmtId="14" fontId="10" fillId="3" borderId="4" xfId="0" applyNumberFormat="1" applyFont="1" applyFill="1" applyBorder="1" applyAlignment="1">
      <alignment horizontal="center" vertical="center" wrapText="1"/>
    </xf>
    <xf numFmtId="0" fontId="18" fillId="3" borderId="0" xfId="0" applyFont="1" applyFill="1" applyAlignment="1">
      <alignment horizontal="center" vertical="center"/>
    </xf>
    <xf numFmtId="0" fontId="9" fillId="3" borderId="0" xfId="0" applyFont="1" applyFill="1" applyAlignment="1">
      <alignment horizontal="left" vertical="center" wrapText="1"/>
    </xf>
    <xf numFmtId="0" fontId="9" fillId="3" borderId="9"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4" fillId="0" borderId="1" xfId="0" applyFont="1" applyBorder="1" applyAlignment="1">
      <alignment wrapText="1"/>
    </xf>
    <xf numFmtId="0" fontId="2" fillId="0" borderId="1" xfId="0" applyFont="1" applyBorder="1" applyAlignment="1">
      <alignment horizontal="center" vertical="center" wrapText="1"/>
    </xf>
    <xf numFmtId="0" fontId="1" fillId="0" borderId="0" xfId="0" applyFont="1" applyAlignment="1">
      <alignment horizontal="center" vertical="center" wrapText="1"/>
    </xf>
    <xf numFmtId="0" fontId="6" fillId="0" borderId="0" xfId="0" applyFont="1" applyAlignment="1">
      <alignment wrapText="1"/>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AA73"/>
  <sheetViews>
    <sheetView tabSelected="1" zoomScaleNormal="100" zoomScaleSheetLayoutView="70" workbookViewId="0">
      <selection activeCell="B1" sqref="B1"/>
    </sheetView>
  </sheetViews>
  <sheetFormatPr defaultRowHeight="15"/>
  <cols>
    <col min="1" max="1" width="37" style="9" customWidth="1"/>
    <col min="2" max="2" width="84.7109375" style="9" customWidth="1"/>
    <col min="3" max="3" width="60.5703125" style="9" customWidth="1"/>
    <col min="4" max="16384" width="9.140625" style="9"/>
  </cols>
  <sheetData>
    <row r="1" spans="1:3" ht="93.75">
      <c r="A1" s="45"/>
      <c r="B1" s="49" t="s">
        <v>304</v>
      </c>
    </row>
    <row r="2" spans="1:3" ht="18.75">
      <c r="A2" s="88" t="s">
        <v>248</v>
      </c>
      <c r="B2" s="88"/>
    </row>
    <row r="3" spans="1:3" ht="18.75">
      <c r="A3" s="88" t="s">
        <v>249</v>
      </c>
      <c r="B3" s="88"/>
    </row>
    <row r="4" spans="1:3" ht="18.75">
      <c r="A4" s="88" t="s">
        <v>61</v>
      </c>
      <c r="B4" s="88"/>
    </row>
    <row r="5" spans="1:3" ht="18.75">
      <c r="A5" s="25"/>
      <c r="B5" s="45"/>
    </row>
    <row r="6" spans="1:3" ht="18.75">
      <c r="A6" s="88" t="s">
        <v>44</v>
      </c>
      <c r="B6" s="88"/>
    </row>
    <row r="7" spans="1:3" ht="18.75">
      <c r="A7" s="25"/>
      <c r="B7" s="45"/>
    </row>
    <row r="8" spans="1:3" ht="49.5" customHeight="1">
      <c r="A8" s="5" t="s">
        <v>0</v>
      </c>
      <c r="B8" s="5" t="s">
        <v>133</v>
      </c>
    </row>
    <row r="9" spans="1:3" ht="91.5" customHeight="1">
      <c r="A9" s="5" t="s">
        <v>1</v>
      </c>
      <c r="B9" s="66" t="s">
        <v>301</v>
      </c>
    </row>
    <row r="10" spans="1:3" ht="219.75" customHeight="1">
      <c r="A10" s="5" t="s">
        <v>2</v>
      </c>
      <c r="B10" s="5" t="s">
        <v>302</v>
      </c>
    </row>
    <row r="11" spans="1:3" ht="36.75" customHeight="1">
      <c r="A11" s="5" t="s">
        <v>32</v>
      </c>
      <c r="B11" s="5" t="s">
        <v>63</v>
      </c>
    </row>
    <row r="12" spans="1:3" ht="270.75" customHeight="1">
      <c r="A12" s="5" t="s">
        <v>3</v>
      </c>
      <c r="B12" s="5" t="s">
        <v>300</v>
      </c>
      <c r="C12" s="10"/>
    </row>
    <row r="13" spans="1:3" ht="27" customHeight="1">
      <c r="A13" s="5" t="s">
        <v>57</v>
      </c>
      <c r="B13" s="5" t="s">
        <v>62</v>
      </c>
    </row>
    <row r="14" spans="1:3" ht="63">
      <c r="A14" s="5" t="s">
        <v>33</v>
      </c>
      <c r="B14" s="62" t="s">
        <v>297</v>
      </c>
    </row>
    <row r="15" spans="1:3" ht="56.25" customHeight="1">
      <c r="A15" s="5" t="s">
        <v>34</v>
      </c>
      <c r="B15" s="5" t="s">
        <v>250</v>
      </c>
    </row>
    <row r="16" spans="1:3" ht="15.75">
      <c r="A16" s="1"/>
      <c r="B16" s="45"/>
    </row>
    <row r="17" spans="1:2" ht="51" customHeight="1">
      <c r="A17" s="89" t="s">
        <v>280</v>
      </c>
      <c r="B17" s="89"/>
    </row>
    <row r="18" spans="1:2" ht="15.75">
      <c r="A18" s="1"/>
      <c r="B18" s="45"/>
    </row>
    <row r="19" spans="1:2" ht="15.75">
      <c r="A19" s="1"/>
      <c r="B19" s="45"/>
    </row>
    <row r="20" spans="1:2" ht="15.75">
      <c r="A20" s="1"/>
      <c r="B20" s="45"/>
    </row>
    <row r="21" spans="1:2" ht="15.75">
      <c r="A21" s="1"/>
      <c r="B21" s="45"/>
    </row>
    <row r="22" spans="1:2" ht="15.75">
      <c r="A22" s="1"/>
      <c r="B22" s="45"/>
    </row>
    <row r="23" spans="1:2" ht="15.75">
      <c r="A23" s="1"/>
      <c r="B23" s="45"/>
    </row>
    <row r="24" spans="1:2" ht="15.75">
      <c r="A24" s="1"/>
      <c r="B24" s="45"/>
    </row>
    <row r="25" spans="1:2" ht="15.75">
      <c r="A25" s="1"/>
      <c r="B25" s="45"/>
    </row>
    <row r="26" spans="1:2" ht="15.75">
      <c r="A26" s="1"/>
      <c r="B26" s="45"/>
    </row>
    <row r="27" spans="1:2" ht="15.75">
      <c r="A27" s="1"/>
      <c r="B27" s="45"/>
    </row>
    <row r="28" spans="1:2" ht="15.75">
      <c r="A28" s="1"/>
      <c r="B28" s="45"/>
    </row>
    <row r="29" spans="1:2">
      <c r="A29" s="45"/>
      <c r="B29" s="45"/>
    </row>
    <row r="30" spans="1:2">
      <c r="A30" s="45"/>
      <c r="B30" s="45"/>
    </row>
    <row r="31" spans="1:2">
      <c r="A31" s="45"/>
      <c r="B31" s="45"/>
    </row>
    <row r="32" spans="1:2">
      <c r="A32" s="45"/>
      <c r="B32" s="45"/>
    </row>
    <row r="33" spans="1:2">
      <c r="A33" s="45"/>
      <c r="B33" s="45"/>
    </row>
    <row r="34" spans="1:2">
      <c r="A34" s="45"/>
      <c r="B34" s="45"/>
    </row>
    <row r="35" spans="1:2">
      <c r="A35" s="45"/>
      <c r="B35" s="45"/>
    </row>
    <row r="36" spans="1:2">
      <c r="A36" s="45"/>
      <c r="B36" s="45"/>
    </row>
    <row r="37" spans="1:2">
      <c r="A37" s="45"/>
      <c r="B37" s="45"/>
    </row>
    <row r="38" spans="1:2">
      <c r="A38" s="45"/>
      <c r="B38" s="45"/>
    </row>
    <row r="39" spans="1:2">
      <c r="A39" s="45"/>
      <c r="B39" s="45"/>
    </row>
    <row r="40" spans="1:2">
      <c r="A40" s="45"/>
      <c r="B40" s="45"/>
    </row>
    <row r="41" spans="1:2">
      <c r="A41" s="45"/>
      <c r="B41" s="45"/>
    </row>
    <row r="42" spans="1:2">
      <c r="A42" s="45"/>
      <c r="B42" s="45"/>
    </row>
    <row r="43" spans="1:2">
      <c r="A43" s="45"/>
      <c r="B43" s="45"/>
    </row>
    <row r="44" spans="1:2">
      <c r="A44" s="45"/>
      <c r="B44" s="45"/>
    </row>
    <row r="45" spans="1:2">
      <c r="A45" s="45"/>
      <c r="B45" s="45"/>
    </row>
    <row r="46" spans="1:2">
      <c r="A46" s="45"/>
      <c r="B46" s="45"/>
    </row>
    <row r="47" spans="1:2">
      <c r="A47" s="45"/>
      <c r="B47" s="45"/>
    </row>
    <row r="48" spans="1:2">
      <c r="A48" s="45"/>
      <c r="B48" s="45"/>
    </row>
    <row r="49" spans="1:2">
      <c r="A49" s="45"/>
      <c r="B49" s="45"/>
    </row>
    <row r="50" spans="1:2">
      <c r="A50" s="45"/>
      <c r="B50" s="45"/>
    </row>
    <row r="51" spans="1:2">
      <c r="A51" s="45"/>
      <c r="B51" s="45"/>
    </row>
    <row r="52" spans="1:2">
      <c r="A52" s="45"/>
      <c r="B52" s="45"/>
    </row>
    <row r="53" spans="1:2">
      <c r="A53" s="45"/>
      <c r="B53" s="45"/>
    </row>
    <row r="54" spans="1:2">
      <c r="A54" s="45"/>
      <c r="B54" s="45"/>
    </row>
    <row r="55" spans="1:2">
      <c r="A55" s="45"/>
      <c r="B55" s="45"/>
    </row>
    <row r="56" spans="1:2">
      <c r="A56" s="45"/>
      <c r="B56" s="45"/>
    </row>
    <row r="57" spans="1:2">
      <c r="A57" s="45"/>
      <c r="B57" s="45"/>
    </row>
    <row r="58" spans="1:2">
      <c r="A58" s="45"/>
      <c r="B58" s="45"/>
    </row>
    <row r="59" spans="1:2">
      <c r="A59" s="45"/>
      <c r="B59" s="45"/>
    </row>
    <row r="60" spans="1:2">
      <c r="A60" s="45"/>
      <c r="B60" s="45"/>
    </row>
    <row r="61" spans="1:2">
      <c r="A61" s="45"/>
      <c r="B61" s="45"/>
    </row>
    <row r="62" spans="1:2">
      <c r="A62" s="45"/>
      <c r="B62" s="45"/>
    </row>
    <row r="63" spans="1:2">
      <c r="A63" s="45"/>
      <c r="B63" s="45"/>
    </row>
    <row r="64" spans="1:2">
      <c r="A64" s="45"/>
      <c r="B64" s="45"/>
    </row>
    <row r="65" spans="1:27">
      <c r="A65" s="45"/>
      <c r="B65" s="45"/>
    </row>
    <row r="66" spans="1:27">
      <c r="A66" s="45"/>
      <c r="B66" s="45"/>
    </row>
    <row r="67" spans="1:27">
      <c r="A67" s="45"/>
      <c r="B67" s="45"/>
    </row>
    <row r="72" spans="1:27">
      <c r="A72" s="12"/>
      <c r="B72" s="12"/>
      <c r="C72" s="12"/>
      <c r="D72" s="12"/>
      <c r="E72" s="12"/>
      <c r="F72" s="12"/>
      <c r="G72" s="12"/>
      <c r="H72" s="12"/>
      <c r="I72" s="12"/>
      <c r="J72" s="12"/>
      <c r="K72" s="12"/>
      <c r="L72" s="12"/>
      <c r="M72" s="12"/>
      <c r="N72" s="12"/>
      <c r="O72" s="12"/>
      <c r="P72" s="12"/>
      <c r="Q72" s="12"/>
      <c r="R72" s="12"/>
      <c r="S72" s="12"/>
      <c r="T72" s="12"/>
      <c r="U72" s="12"/>
      <c r="V72" s="12"/>
      <c r="W72" s="12"/>
      <c r="X72" s="12"/>
      <c r="Y72" s="12"/>
      <c r="Z72" s="12"/>
      <c r="AA72" s="12"/>
    </row>
    <row r="73" spans="1:27" ht="15.75">
      <c r="A73" s="11"/>
    </row>
  </sheetData>
  <mergeCells count="5">
    <mergeCell ref="A6:B6"/>
    <mergeCell ref="A2:B2"/>
    <mergeCell ref="A3:B3"/>
    <mergeCell ref="A4:B4"/>
    <mergeCell ref="A17:B17"/>
  </mergeCells>
  <printOptions horizontalCentered="1"/>
  <pageMargins left="1.1811023622047245" right="0.39370078740157483" top="0.78740157480314965" bottom="0.78740157480314965" header="0.31496062992125984" footer="0.31496062992125984"/>
  <pageSetup paperSize="9" scale="69" fitToWidth="0" orientation="portrait" r:id="rId1"/>
  <headerFooter differentFirst="1"/>
</worksheet>
</file>

<file path=xl/worksheets/sheet2.xml><?xml version="1.0" encoding="utf-8"?>
<worksheet xmlns="http://schemas.openxmlformats.org/spreadsheetml/2006/main" xmlns:r="http://schemas.openxmlformats.org/officeDocument/2006/relationships">
  <sheetPr>
    <pageSetUpPr fitToPage="1"/>
  </sheetPr>
  <dimension ref="A1:P42"/>
  <sheetViews>
    <sheetView view="pageBreakPreview" zoomScale="70" zoomScaleNormal="100" zoomScaleSheetLayoutView="70" workbookViewId="0">
      <pane xSplit="2" ySplit="4" topLeftCell="C28" activePane="bottomRight" state="frozen"/>
      <selection pane="topRight" activeCell="C1" sqref="C1"/>
      <selection pane="bottomLeft" activeCell="A5" sqref="A5"/>
      <selection pane="bottomRight" activeCell="G24" sqref="G24"/>
    </sheetView>
  </sheetViews>
  <sheetFormatPr defaultRowHeight="15.75"/>
  <cols>
    <col min="1" max="1" width="6" style="13" customWidth="1"/>
    <col min="2" max="2" width="33.42578125" style="13" customWidth="1"/>
    <col min="3" max="3" width="9.5703125" style="13" customWidth="1"/>
    <col min="4" max="4" width="9.7109375" style="13" customWidth="1"/>
    <col min="5" max="6" width="6.42578125" style="13" customWidth="1"/>
    <col min="7" max="8" width="6.5703125" style="13" customWidth="1"/>
    <col min="9" max="9" width="48.140625" style="13" customWidth="1"/>
    <col min="10" max="10" width="26.140625" style="13" customWidth="1"/>
    <col min="11" max="11" width="33.85546875" style="13" customWidth="1"/>
    <col min="12" max="16384" width="9.140625" style="13"/>
  </cols>
  <sheetData>
    <row r="1" spans="1:12" ht="18.75">
      <c r="A1" s="88" t="s">
        <v>43</v>
      </c>
      <c r="B1" s="88"/>
      <c r="C1" s="88"/>
      <c r="D1" s="88"/>
      <c r="E1" s="88"/>
      <c r="F1" s="88"/>
      <c r="G1" s="88"/>
      <c r="H1" s="88"/>
      <c r="I1" s="88"/>
      <c r="J1" s="88"/>
      <c r="K1" s="88"/>
    </row>
    <row r="2" spans="1:12">
      <c r="A2" s="103"/>
      <c r="B2" s="104"/>
      <c r="C2" s="104"/>
      <c r="D2" s="104"/>
      <c r="E2" s="104"/>
      <c r="F2" s="104"/>
      <c r="G2" s="104"/>
      <c r="H2" s="104"/>
      <c r="I2" s="104"/>
      <c r="J2" s="104"/>
      <c r="K2" s="104"/>
    </row>
    <row r="3" spans="1:12" ht="33" customHeight="1">
      <c r="A3" s="106" t="s">
        <v>4</v>
      </c>
      <c r="B3" s="106" t="s">
        <v>5</v>
      </c>
      <c r="C3" s="106" t="s">
        <v>40</v>
      </c>
      <c r="D3" s="106" t="s">
        <v>60</v>
      </c>
      <c r="E3" s="107" t="s">
        <v>6</v>
      </c>
      <c r="F3" s="108"/>
      <c r="G3" s="108"/>
      <c r="H3" s="109"/>
      <c r="I3" s="106" t="s">
        <v>41</v>
      </c>
      <c r="J3" s="106" t="s">
        <v>42</v>
      </c>
      <c r="K3" s="106" t="s">
        <v>56</v>
      </c>
    </row>
    <row r="4" spans="1:12" ht="37.5" customHeight="1">
      <c r="A4" s="106"/>
      <c r="B4" s="106"/>
      <c r="C4" s="106"/>
      <c r="D4" s="106"/>
      <c r="E4" s="19" t="s">
        <v>21</v>
      </c>
      <c r="F4" s="19" t="s">
        <v>22</v>
      </c>
      <c r="G4" s="19" t="s">
        <v>66</v>
      </c>
      <c r="H4" s="57" t="s">
        <v>283</v>
      </c>
      <c r="I4" s="106"/>
      <c r="J4" s="106"/>
      <c r="K4" s="106"/>
    </row>
    <row r="5" spans="1:12">
      <c r="A5" s="19">
        <v>1</v>
      </c>
      <c r="B5" s="19">
        <v>2</v>
      </c>
      <c r="C5" s="19">
        <v>3</v>
      </c>
      <c r="D5" s="19">
        <v>4</v>
      </c>
      <c r="E5" s="19">
        <v>5</v>
      </c>
      <c r="F5" s="19">
        <v>6</v>
      </c>
      <c r="G5" s="19">
        <v>7</v>
      </c>
      <c r="H5" s="57">
        <v>8</v>
      </c>
      <c r="I5" s="19">
        <v>9</v>
      </c>
      <c r="J5" s="19">
        <v>10</v>
      </c>
      <c r="K5" s="19">
        <v>11</v>
      </c>
    </row>
    <row r="6" spans="1:12">
      <c r="A6" s="23">
        <v>1</v>
      </c>
      <c r="B6" s="105" t="s">
        <v>64</v>
      </c>
      <c r="C6" s="105"/>
      <c r="D6" s="105"/>
      <c r="E6" s="105"/>
      <c r="F6" s="105"/>
      <c r="G6" s="105"/>
      <c r="H6" s="105"/>
      <c r="I6" s="105"/>
      <c r="J6" s="105"/>
      <c r="K6" s="105"/>
    </row>
    <row r="7" spans="1:12" ht="64.5" customHeight="1">
      <c r="A7" s="27" t="s">
        <v>35</v>
      </c>
      <c r="B7" s="94" t="s">
        <v>205</v>
      </c>
      <c r="C7" s="95"/>
      <c r="D7" s="95"/>
      <c r="E7" s="95"/>
      <c r="F7" s="95"/>
      <c r="G7" s="95"/>
      <c r="H7" s="95"/>
      <c r="I7" s="95"/>
      <c r="J7" s="95"/>
      <c r="K7" s="96"/>
    </row>
    <row r="8" spans="1:12" ht="173.25" customHeight="1">
      <c r="A8" s="28" t="s">
        <v>36</v>
      </c>
      <c r="B8" s="29" t="s">
        <v>145</v>
      </c>
      <c r="C8" s="29" t="s">
        <v>94</v>
      </c>
      <c r="D8" s="30">
        <v>1</v>
      </c>
      <c r="E8" s="30">
        <v>1</v>
      </c>
      <c r="F8" s="30">
        <v>1</v>
      </c>
      <c r="G8" s="30">
        <v>1</v>
      </c>
      <c r="H8" s="30">
        <v>1</v>
      </c>
      <c r="I8" s="31" t="s">
        <v>251</v>
      </c>
      <c r="J8" s="29" t="s">
        <v>210</v>
      </c>
      <c r="K8" s="29" t="s">
        <v>206</v>
      </c>
      <c r="L8" s="8"/>
    </row>
    <row r="9" spans="1:12" ht="24.75" customHeight="1">
      <c r="A9" s="23" t="s">
        <v>107</v>
      </c>
      <c r="B9" s="94" t="s">
        <v>102</v>
      </c>
      <c r="C9" s="95"/>
      <c r="D9" s="95"/>
      <c r="E9" s="95"/>
      <c r="F9" s="95"/>
      <c r="G9" s="95"/>
      <c r="H9" s="95"/>
      <c r="I9" s="95"/>
      <c r="J9" s="95"/>
      <c r="K9" s="96"/>
    </row>
    <row r="10" spans="1:12" ht="230.25" customHeight="1">
      <c r="A10" s="23" t="s">
        <v>108</v>
      </c>
      <c r="B10" s="32" t="s">
        <v>101</v>
      </c>
      <c r="C10" s="21" t="s">
        <v>103</v>
      </c>
      <c r="D10" s="21">
        <v>80.5</v>
      </c>
      <c r="E10" s="21">
        <v>80.5</v>
      </c>
      <c r="F10" s="21">
        <v>80.5</v>
      </c>
      <c r="G10" s="21">
        <v>80.5</v>
      </c>
      <c r="H10" s="21">
        <v>80.5</v>
      </c>
      <c r="I10" s="33" t="s">
        <v>265</v>
      </c>
      <c r="J10" s="21" t="s">
        <v>176</v>
      </c>
      <c r="K10" s="19" t="s">
        <v>202</v>
      </c>
    </row>
    <row r="11" spans="1:12" ht="41.25" customHeight="1">
      <c r="A11" s="23" t="s">
        <v>109</v>
      </c>
      <c r="B11" s="105" t="s">
        <v>252</v>
      </c>
      <c r="C11" s="90"/>
      <c r="D11" s="90"/>
      <c r="E11" s="90"/>
      <c r="F11" s="90"/>
      <c r="G11" s="90"/>
      <c r="H11" s="90"/>
      <c r="I11" s="90"/>
      <c r="J11" s="90"/>
      <c r="K11" s="90"/>
    </row>
    <row r="12" spans="1:12" ht="135">
      <c r="A12" s="23" t="s">
        <v>110</v>
      </c>
      <c r="B12" s="32" t="s">
        <v>83</v>
      </c>
      <c r="C12" s="21" t="s">
        <v>103</v>
      </c>
      <c r="D12" s="21">
        <v>100</v>
      </c>
      <c r="E12" s="21">
        <v>100</v>
      </c>
      <c r="F12" s="21">
        <v>100</v>
      </c>
      <c r="G12" s="21">
        <v>100</v>
      </c>
      <c r="H12" s="21">
        <v>100</v>
      </c>
      <c r="I12" s="34" t="s">
        <v>253</v>
      </c>
      <c r="J12" s="21" t="s">
        <v>209</v>
      </c>
      <c r="K12" s="19" t="s">
        <v>199</v>
      </c>
    </row>
    <row r="13" spans="1:12" ht="30.75" customHeight="1">
      <c r="A13" s="23" t="s">
        <v>111</v>
      </c>
      <c r="B13" s="105" t="s">
        <v>146</v>
      </c>
      <c r="C13" s="105"/>
      <c r="D13" s="105"/>
      <c r="E13" s="105"/>
      <c r="F13" s="105"/>
      <c r="G13" s="105"/>
      <c r="H13" s="105"/>
      <c r="I13" s="105"/>
      <c r="J13" s="105"/>
      <c r="K13" s="105"/>
    </row>
    <row r="14" spans="1:12" s="14" customFormat="1" ht="259.5" customHeight="1">
      <c r="A14" s="23" t="s">
        <v>112</v>
      </c>
      <c r="B14" s="35" t="s">
        <v>120</v>
      </c>
      <c r="C14" s="19" t="s">
        <v>88</v>
      </c>
      <c r="D14" s="19">
        <v>65</v>
      </c>
      <c r="E14" s="19">
        <v>93</v>
      </c>
      <c r="F14" s="19">
        <v>65</v>
      </c>
      <c r="G14" s="19">
        <v>65</v>
      </c>
      <c r="H14" s="57">
        <v>65</v>
      </c>
      <c r="I14" s="21" t="s">
        <v>254</v>
      </c>
      <c r="J14" s="21" t="s">
        <v>134</v>
      </c>
      <c r="K14" s="21" t="s">
        <v>197</v>
      </c>
    </row>
    <row r="15" spans="1:12" s="14" customFormat="1" ht="54" customHeight="1">
      <c r="A15" s="23" t="s">
        <v>135</v>
      </c>
      <c r="B15" s="91" t="s">
        <v>142</v>
      </c>
      <c r="C15" s="92"/>
      <c r="D15" s="92"/>
      <c r="E15" s="92"/>
      <c r="F15" s="92"/>
      <c r="G15" s="92"/>
      <c r="H15" s="92"/>
      <c r="I15" s="92"/>
      <c r="J15" s="92"/>
      <c r="K15" s="93"/>
    </row>
    <row r="16" spans="1:12" s="14" customFormat="1" ht="173.25" customHeight="1">
      <c r="A16" s="23" t="s">
        <v>138</v>
      </c>
      <c r="B16" s="35" t="s">
        <v>261</v>
      </c>
      <c r="C16" s="19" t="s">
        <v>88</v>
      </c>
      <c r="D16" s="24">
        <v>3200</v>
      </c>
      <c r="E16" s="24">
        <v>3250</v>
      </c>
      <c r="F16" s="24">
        <v>3300</v>
      </c>
      <c r="G16" s="24">
        <v>3350</v>
      </c>
      <c r="H16" s="59">
        <v>3350</v>
      </c>
      <c r="I16" s="21" t="s">
        <v>203</v>
      </c>
      <c r="J16" s="21" t="s">
        <v>165</v>
      </c>
      <c r="K16" s="21" t="s">
        <v>198</v>
      </c>
    </row>
    <row r="17" spans="1:16" s="14" customFormat="1">
      <c r="A17" s="23" t="s">
        <v>141</v>
      </c>
      <c r="B17" s="90" t="s">
        <v>136</v>
      </c>
      <c r="C17" s="90"/>
      <c r="D17" s="90"/>
      <c r="E17" s="90"/>
      <c r="F17" s="90"/>
      <c r="G17" s="90"/>
      <c r="H17" s="90"/>
      <c r="I17" s="90"/>
      <c r="J17" s="90"/>
      <c r="K17" s="90"/>
    </row>
    <row r="18" spans="1:16" s="14" customFormat="1" ht="48.75" customHeight="1">
      <c r="A18" s="36" t="s">
        <v>139</v>
      </c>
      <c r="B18" s="32" t="s">
        <v>137</v>
      </c>
      <c r="C18" s="63" t="s">
        <v>94</v>
      </c>
      <c r="D18" s="63">
        <v>40</v>
      </c>
      <c r="E18" s="63">
        <v>30</v>
      </c>
      <c r="F18" s="63">
        <v>10</v>
      </c>
      <c r="G18" s="63">
        <v>0</v>
      </c>
      <c r="H18" s="63">
        <v>0</v>
      </c>
      <c r="I18" s="99" t="s">
        <v>208</v>
      </c>
      <c r="J18" s="97" t="s">
        <v>195</v>
      </c>
      <c r="K18" s="101" t="s">
        <v>207</v>
      </c>
      <c r="L18" s="7"/>
    </row>
    <row r="19" spans="1:16" s="14" customFormat="1" ht="102.75" customHeight="1">
      <c r="A19" s="36" t="s">
        <v>140</v>
      </c>
      <c r="B19" s="32" t="s">
        <v>196</v>
      </c>
      <c r="C19" s="63" t="s">
        <v>94</v>
      </c>
      <c r="D19" s="63">
        <v>700</v>
      </c>
      <c r="E19" s="63">
        <v>6000</v>
      </c>
      <c r="F19" s="63">
        <v>1000</v>
      </c>
      <c r="G19" s="63">
        <v>0</v>
      </c>
      <c r="H19" s="64">
        <v>0</v>
      </c>
      <c r="I19" s="100"/>
      <c r="J19" s="98"/>
      <c r="K19" s="102"/>
      <c r="L19" s="7"/>
    </row>
    <row r="20" spans="1:16" s="14" customFormat="1" ht="52.5" customHeight="1">
      <c r="A20" s="36" t="s">
        <v>157</v>
      </c>
      <c r="B20" s="94" t="s">
        <v>255</v>
      </c>
      <c r="C20" s="95"/>
      <c r="D20" s="95"/>
      <c r="E20" s="95"/>
      <c r="F20" s="95"/>
      <c r="G20" s="95"/>
      <c r="H20" s="95"/>
      <c r="I20" s="95"/>
      <c r="J20" s="95"/>
      <c r="K20" s="96"/>
      <c r="L20" s="7"/>
    </row>
    <row r="21" spans="1:16" s="14" customFormat="1" ht="255.75" customHeight="1">
      <c r="A21" s="36" t="s">
        <v>211</v>
      </c>
      <c r="B21" s="32" t="s">
        <v>242</v>
      </c>
      <c r="C21" s="63" t="s">
        <v>103</v>
      </c>
      <c r="D21" s="63">
        <v>100</v>
      </c>
      <c r="E21" s="63">
        <v>100</v>
      </c>
      <c r="F21" s="63">
        <v>100</v>
      </c>
      <c r="G21" s="63">
        <v>100</v>
      </c>
      <c r="H21" s="64">
        <v>100</v>
      </c>
      <c r="I21" s="37" t="s">
        <v>208</v>
      </c>
      <c r="J21" s="20" t="s">
        <v>213</v>
      </c>
      <c r="K21" s="38" t="s">
        <v>212</v>
      </c>
      <c r="L21" s="7"/>
    </row>
    <row r="22" spans="1:16">
      <c r="A22" s="23" t="s">
        <v>49</v>
      </c>
      <c r="B22" s="105" t="s">
        <v>9</v>
      </c>
      <c r="C22" s="105"/>
      <c r="D22" s="105"/>
      <c r="E22" s="105"/>
      <c r="F22" s="105"/>
      <c r="G22" s="105"/>
      <c r="H22" s="105"/>
      <c r="I22" s="105"/>
      <c r="J22" s="105"/>
      <c r="K22" s="105"/>
    </row>
    <row r="23" spans="1:16" ht="227.25" customHeight="1">
      <c r="A23" s="39" t="s">
        <v>37</v>
      </c>
      <c r="B23" s="32" t="s">
        <v>113</v>
      </c>
      <c r="C23" s="21" t="s">
        <v>103</v>
      </c>
      <c r="D23" s="21">
        <v>85</v>
      </c>
      <c r="E23" s="24">
        <v>86</v>
      </c>
      <c r="F23" s="24">
        <v>87</v>
      </c>
      <c r="G23" s="24">
        <v>88</v>
      </c>
      <c r="H23" s="59">
        <v>89</v>
      </c>
      <c r="I23" s="34" t="s">
        <v>256</v>
      </c>
      <c r="J23" s="21" t="s">
        <v>165</v>
      </c>
      <c r="K23" s="21" t="s">
        <v>257</v>
      </c>
    </row>
    <row r="24" spans="1:16" ht="179.25" customHeight="1">
      <c r="A24" s="39" t="s">
        <v>67</v>
      </c>
      <c r="B24" s="35" t="s">
        <v>104</v>
      </c>
      <c r="C24" s="19" t="s">
        <v>103</v>
      </c>
      <c r="D24" s="19">
        <v>100</v>
      </c>
      <c r="E24" s="19">
        <v>100</v>
      </c>
      <c r="F24" s="19">
        <v>100</v>
      </c>
      <c r="G24" s="19">
        <v>100</v>
      </c>
      <c r="H24" s="57">
        <v>100</v>
      </c>
      <c r="I24" s="34" t="s">
        <v>106</v>
      </c>
      <c r="J24" s="21" t="s">
        <v>176</v>
      </c>
      <c r="K24" s="21" t="s">
        <v>105</v>
      </c>
    </row>
    <row r="25" spans="1:16" ht="210.75" customHeight="1">
      <c r="A25" s="23" t="s">
        <v>68</v>
      </c>
      <c r="B25" s="21" t="s">
        <v>82</v>
      </c>
      <c r="C25" s="21" t="s">
        <v>103</v>
      </c>
      <c r="D25" s="21">
        <v>100</v>
      </c>
      <c r="E25" s="21">
        <v>100</v>
      </c>
      <c r="F25" s="21">
        <v>100</v>
      </c>
      <c r="G25" s="21">
        <v>100</v>
      </c>
      <c r="H25" s="21">
        <v>100</v>
      </c>
      <c r="I25" s="34" t="s">
        <v>258</v>
      </c>
      <c r="J25" s="21" t="s">
        <v>165</v>
      </c>
      <c r="K25" s="21" t="s">
        <v>259</v>
      </c>
    </row>
    <row r="26" spans="1:16" ht="183" customHeight="1">
      <c r="A26" s="23" t="s">
        <v>69</v>
      </c>
      <c r="B26" s="40" t="s">
        <v>260</v>
      </c>
      <c r="C26" s="19" t="s">
        <v>88</v>
      </c>
      <c r="D26" s="19">
        <v>59</v>
      </c>
      <c r="E26" s="79">
        <v>71</v>
      </c>
      <c r="F26" s="79">
        <v>61</v>
      </c>
      <c r="G26" s="79">
        <v>61</v>
      </c>
      <c r="H26" s="79">
        <v>61</v>
      </c>
      <c r="I26" s="19" t="s">
        <v>254</v>
      </c>
      <c r="J26" s="19" t="s">
        <v>176</v>
      </c>
      <c r="K26" s="19" t="s">
        <v>201</v>
      </c>
      <c r="P26" s="15"/>
    </row>
    <row r="27" spans="1:16" ht="108" customHeight="1">
      <c r="A27" s="23" t="s">
        <v>72</v>
      </c>
      <c r="B27" s="32" t="s">
        <v>143</v>
      </c>
      <c r="C27" s="21" t="s">
        <v>89</v>
      </c>
      <c r="D27" s="21">
        <v>35</v>
      </c>
      <c r="E27" s="21">
        <v>15</v>
      </c>
      <c r="F27" s="21">
        <v>15</v>
      </c>
      <c r="G27" s="21">
        <v>15</v>
      </c>
      <c r="H27" s="21">
        <v>15</v>
      </c>
      <c r="I27" s="34" t="s">
        <v>204</v>
      </c>
      <c r="J27" s="21" t="s">
        <v>165</v>
      </c>
      <c r="K27" s="21" t="s">
        <v>200</v>
      </c>
    </row>
    <row r="28" spans="1:16" ht="112.5" customHeight="1">
      <c r="A28" s="23" t="s">
        <v>73</v>
      </c>
      <c r="B28" s="32" t="s">
        <v>144</v>
      </c>
      <c r="C28" s="21" t="s">
        <v>88</v>
      </c>
      <c r="D28" s="21">
        <v>80</v>
      </c>
      <c r="E28" s="21">
        <v>80</v>
      </c>
      <c r="F28" s="21">
        <v>80</v>
      </c>
      <c r="G28" s="21">
        <v>80</v>
      </c>
      <c r="H28" s="21">
        <v>80</v>
      </c>
      <c r="I28" s="34" t="s">
        <v>203</v>
      </c>
      <c r="J28" s="21" t="s">
        <v>165</v>
      </c>
      <c r="K28" s="21" t="s">
        <v>200</v>
      </c>
    </row>
    <row r="29" spans="1:16" ht="105.75" customHeight="1">
      <c r="A29" s="67" t="s">
        <v>214</v>
      </c>
      <c r="B29" s="68" t="s">
        <v>215</v>
      </c>
      <c r="C29" s="69" t="s">
        <v>103</v>
      </c>
      <c r="D29" s="69">
        <v>100</v>
      </c>
      <c r="E29" s="69">
        <v>100</v>
      </c>
      <c r="F29" s="69">
        <v>100</v>
      </c>
      <c r="G29" s="69">
        <v>100</v>
      </c>
      <c r="H29" s="69">
        <v>100</v>
      </c>
      <c r="I29" s="118" t="s">
        <v>208</v>
      </c>
      <c r="J29" s="69" t="s">
        <v>222</v>
      </c>
      <c r="K29" s="115" t="s">
        <v>212</v>
      </c>
    </row>
    <row r="30" spans="1:16" ht="90.75" customHeight="1">
      <c r="A30" s="67" t="s">
        <v>216</v>
      </c>
      <c r="B30" s="68" t="s">
        <v>152</v>
      </c>
      <c r="C30" s="69" t="s">
        <v>103</v>
      </c>
      <c r="D30" s="69">
        <v>100</v>
      </c>
      <c r="E30" s="69">
        <v>100</v>
      </c>
      <c r="F30" s="69">
        <v>100</v>
      </c>
      <c r="G30" s="69">
        <v>100</v>
      </c>
      <c r="H30" s="70">
        <v>100</v>
      </c>
      <c r="I30" s="119"/>
      <c r="J30" s="69" t="s">
        <v>220</v>
      </c>
      <c r="K30" s="116"/>
    </row>
    <row r="31" spans="1:16" ht="124.5" customHeight="1">
      <c r="A31" s="67" t="s">
        <v>217</v>
      </c>
      <c r="B31" s="68" t="s">
        <v>153</v>
      </c>
      <c r="C31" s="69" t="s">
        <v>103</v>
      </c>
      <c r="D31" s="69">
        <v>100</v>
      </c>
      <c r="E31" s="69">
        <v>100</v>
      </c>
      <c r="F31" s="69">
        <v>100</v>
      </c>
      <c r="G31" s="69">
        <v>100</v>
      </c>
      <c r="H31" s="71">
        <v>100</v>
      </c>
      <c r="I31" s="119"/>
      <c r="J31" s="69" t="s">
        <v>221</v>
      </c>
      <c r="K31" s="116"/>
    </row>
    <row r="32" spans="1:16" ht="90" customHeight="1">
      <c r="A32" s="67" t="s">
        <v>218</v>
      </c>
      <c r="B32" s="68" t="s">
        <v>219</v>
      </c>
      <c r="C32" s="69" t="s">
        <v>103</v>
      </c>
      <c r="D32" s="69">
        <v>100</v>
      </c>
      <c r="E32" s="69">
        <v>100</v>
      </c>
      <c r="F32" s="69">
        <v>100</v>
      </c>
      <c r="G32" s="69">
        <v>100</v>
      </c>
      <c r="H32" s="71">
        <v>100</v>
      </c>
      <c r="I32" s="119"/>
      <c r="J32" s="72" t="s">
        <v>213</v>
      </c>
      <c r="K32" s="116"/>
    </row>
    <row r="33" spans="1:11" s="65" customFormat="1" ht="114" customHeight="1">
      <c r="A33" s="67" t="s">
        <v>298</v>
      </c>
      <c r="B33" s="68" t="s">
        <v>295</v>
      </c>
      <c r="C33" s="69" t="s">
        <v>103</v>
      </c>
      <c r="D33" s="69" t="s">
        <v>299</v>
      </c>
      <c r="E33" s="69" t="s">
        <v>299</v>
      </c>
      <c r="F33" s="69">
        <v>100</v>
      </c>
      <c r="G33" s="69">
        <v>100</v>
      </c>
      <c r="H33" s="71">
        <v>100</v>
      </c>
      <c r="I33" s="120"/>
      <c r="J33" s="73" t="s">
        <v>296</v>
      </c>
      <c r="K33" s="117"/>
    </row>
    <row r="34" spans="1:11">
      <c r="A34" s="41"/>
      <c r="B34" s="42"/>
      <c r="C34" s="42"/>
      <c r="D34" s="42"/>
      <c r="E34" s="42"/>
      <c r="F34" s="42"/>
      <c r="G34" s="42"/>
      <c r="H34" s="42"/>
      <c r="I34" s="43"/>
      <c r="J34" s="42"/>
      <c r="K34" s="42"/>
    </row>
    <row r="35" spans="1:11" ht="48.75" customHeight="1">
      <c r="A35" s="114" t="s">
        <v>279</v>
      </c>
      <c r="B35" s="114"/>
      <c r="C35" s="114"/>
      <c r="D35" s="114"/>
      <c r="E35" s="114"/>
      <c r="F35" s="114"/>
      <c r="G35" s="114"/>
      <c r="H35" s="114"/>
      <c r="I35" s="114"/>
      <c r="J35" s="114"/>
      <c r="K35" s="114"/>
    </row>
    <row r="36" spans="1:11">
      <c r="A36" s="113"/>
      <c r="B36" s="113"/>
      <c r="C36" s="113"/>
      <c r="D36" s="113"/>
      <c r="E36" s="113"/>
      <c r="F36" s="113"/>
      <c r="G36" s="113"/>
      <c r="H36" s="113"/>
      <c r="I36" s="113"/>
      <c r="J36" s="113"/>
      <c r="K36" s="113"/>
    </row>
    <row r="37" spans="1:11">
      <c r="A37" s="113"/>
      <c r="B37" s="113"/>
      <c r="C37" s="113"/>
      <c r="D37" s="113"/>
      <c r="E37" s="113"/>
      <c r="F37" s="113"/>
      <c r="G37" s="113"/>
      <c r="H37" s="113"/>
      <c r="I37" s="113"/>
      <c r="J37" s="113"/>
      <c r="K37" s="113"/>
    </row>
    <row r="38" spans="1:11">
      <c r="A38" s="44"/>
      <c r="B38" s="44"/>
      <c r="C38" s="44"/>
      <c r="D38" s="44"/>
      <c r="E38" s="44"/>
      <c r="F38" s="44"/>
      <c r="G38" s="44"/>
      <c r="H38" s="44"/>
      <c r="I38" s="44"/>
      <c r="J38" s="44"/>
      <c r="K38" s="44"/>
    </row>
    <row r="39" spans="1:11">
      <c r="A39" s="44"/>
      <c r="B39" s="44"/>
      <c r="C39" s="44"/>
      <c r="D39" s="44"/>
      <c r="E39" s="44"/>
      <c r="F39" s="44"/>
      <c r="G39" s="44"/>
      <c r="H39" s="44"/>
      <c r="I39" s="44"/>
      <c r="J39" s="44"/>
      <c r="K39" s="44"/>
    </row>
    <row r="40" spans="1:11">
      <c r="A40" s="44"/>
      <c r="B40" s="44"/>
      <c r="C40" s="44"/>
      <c r="D40" s="44"/>
      <c r="E40" s="44"/>
      <c r="F40" s="44"/>
      <c r="G40" s="44"/>
      <c r="H40" s="44"/>
      <c r="I40" s="44"/>
      <c r="J40" s="44"/>
      <c r="K40" s="44"/>
    </row>
    <row r="41" spans="1:11">
      <c r="B41" s="111"/>
      <c r="C41" s="110"/>
      <c r="D41" s="110"/>
      <c r="E41" s="110"/>
      <c r="F41" s="110"/>
      <c r="G41" s="110"/>
      <c r="H41" s="58"/>
      <c r="I41" s="16"/>
      <c r="J41" s="111"/>
      <c r="K41" s="112"/>
    </row>
    <row r="42" spans="1:11">
      <c r="B42" s="111"/>
      <c r="C42" s="110"/>
      <c r="D42" s="110"/>
      <c r="E42" s="110"/>
      <c r="F42" s="110"/>
      <c r="G42" s="110"/>
      <c r="H42" s="58"/>
      <c r="I42" s="16"/>
      <c r="J42" s="111"/>
      <c r="K42" s="112"/>
    </row>
  </sheetData>
  <mergeCells count="35">
    <mergeCell ref="A37:K37"/>
    <mergeCell ref="A35:K35"/>
    <mergeCell ref="A36:K36"/>
    <mergeCell ref="B22:K22"/>
    <mergeCell ref="B20:K20"/>
    <mergeCell ref="K29:K33"/>
    <mergeCell ref="I29:I33"/>
    <mergeCell ref="G41:G42"/>
    <mergeCell ref="J41:J42"/>
    <mergeCell ref="K41:K42"/>
    <mergeCell ref="B41:B42"/>
    <mergeCell ref="C41:C42"/>
    <mergeCell ref="D41:D42"/>
    <mergeCell ref="E41:E42"/>
    <mergeCell ref="F41:F42"/>
    <mergeCell ref="A1:K1"/>
    <mergeCell ref="A2:K2"/>
    <mergeCell ref="B6:K6"/>
    <mergeCell ref="B13:K13"/>
    <mergeCell ref="A3:A4"/>
    <mergeCell ref="B3:B4"/>
    <mergeCell ref="C3:C4"/>
    <mergeCell ref="D3:D4"/>
    <mergeCell ref="I3:I4"/>
    <mergeCell ref="J3:J4"/>
    <mergeCell ref="K3:K4"/>
    <mergeCell ref="B11:K11"/>
    <mergeCell ref="B7:K7"/>
    <mergeCell ref="E3:H3"/>
    <mergeCell ref="B17:K17"/>
    <mergeCell ref="B15:K15"/>
    <mergeCell ref="B9:K9"/>
    <mergeCell ref="J18:J19"/>
    <mergeCell ref="I18:I19"/>
    <mergeCell ref="K18:K19"/>
  </mergeCells>
  <printOptions horizontalCentered="1"/>
  <pageMargins left="0.78740157480314965" right="0.39370078740157483" top="1.1811023622047245" bottom="0.78740157480314965" header="0.98425196850393704" footer="0.31496062992125984"/>
  <pageSetup paperSize="9" scale="69" fitToHeight="0" orientation="landscape" r:id="rId1"/>
  <headerFooter differentFirst="1">
    <oddHeader>&amp;C&amp;P</oddHeader>
  </headerFooter>
  <rowBreaks count="5" manualBreakCount="5">
    <brk id="10" max="10" man="1"/>
    <brk id="14" max="10" man="1"/>
    <brk id="23" max="10" man="1"/>
    <brk id="25" max="10" man="1"/>
    <brk id="29" max="10" man="1"/>
  </rowBreaks>
</worksheet>
</file>

<file path=xl/worksheets/sheet3.xml><?xml version="1.0" encoding="utf-8"?>
<worksheet xmlns="http://schemas.openxmlformats.org/spreadsheetml/2006/main" xmlns:r="http://schemas.openxmlformats.org/officeDocument/2006/relationships">
  <dimension ref="A1:UG258"/>
  <sheetViews>
    <sheetView view="pageBreakPreview" zoomScale="70" zoomScaleNormal="66" zoomScaleSheetLayoutView="70" workbookViewId="0">
      <pane ySplit="6" topLeftCell="A229" activePane="bottomLeft" state="frozen"/>
      <selection pane="bottomLeft" activeCell="F266" sqref="F266"/>
    </sheetView>
  </sheetViews>
  <sheetFormatPr defaultRowHeight="15"/>
  <cols>
    <col min="1" max="1" width="6.140625" style="54" customWidth="1"/>
    <col min="2" max="2" width="27.7109375" style="55" customWidth="1"/>
    <col min="3" max="3" width="14" style="56" customWidth="1"/>
    <col min="4" max="4" width="14.85546875" style="56" customWidth="1"/>
    <col min="5" max="5" width="9.140625" style="56" customWidth="1"/>
    <col min="6" max="7" width="10.42578125" style="56" customWidth="1"/>
    <col min="8" max="8" width="9.5703125" style="56" customWidth="1"/>
    <col min="9" max="9" width="13.7109375" style="55" customWidth="1"/>
    <col min="10" max="10" width="8.85546875" style="55" customWidth="1"/>
    <col min="11" max="11" width="16.28515625" style="56" customWidth="1"/>
    <col min="12" max="12" width="16.7109375" style="55" customWidth="1"/>
    <col min="13" max="13" width="16" style="55" customWidth="1"/>
    <col min="14" max="16384" width="9.140625" style="55"/>
  </cols>
  <sheetData>
    <row r="1" spans="1:13" ht="18.75">
      <c r="A1" s="148" t="s">
        <v>10</v>
      </c>
      <c r="B1" s="148"/>
      <c r="C1" s="148"/>
      <c r="D1" s="148"/>
      <c r="E1" s="148"/>
      <c r="F1" s="148"/>
      <c r="G1" s="148"/>
      <c r="H1" s="148"/>
      <c r="I1" s="148"/>
      <c r="J1" s="148"/>
      <c r="K1" s="148"/>
      <c r="L1" s="148"/>
      <c r="M1" s="148"/>
    </row>
    <row r="2" spans="1:13" ht="22.5">
      <c r="A2" s="148" t="s">
        <v>266</v>
      </c>
      <c r="B2" s="148"/>
      <c r="C2" s="148"/>
      <c r="D2" s="148"/>
      <c r="E2" s="148"/>
      <c r="F2" s="148"/>
      <c r="G2" s="148"/>
      <c r="H2" s="148"/>
      <c r="I2" s="148"/>
      <c r="J2" s="148"/>
      <c r="K2" s="148"/>
      <c r="L2" s="148"/>
      <c r="M2" s="148"/>
    </row>
    <row r="4" spans="1:13" ht="50.25" customHeight="1">
      <c r="A4" s="131" t="s">
        <v>4</v>
      </c>
      <c r="B4" s="127" t="s">
        <v>55</v>
      </c>
      <c r="C4" s="127" t="s">
        <v>46</v>
      </c>
      <c r="D4" s="127" t="s">
        <v>11</v>
      </c>
      <c r="E4" s="127"/>
      <c r="F4" s="127"/>
      <c r="G4" s="127"/>
      <c r="H4" s="127"/>
      <c r="I4" s="76" t="s">
        <v>18</v>
      </c>
      <c r="J4" s="127" t="s">
        <v>54</v>
      </c>
      <c r="K4" s="127" t="s">
        <v>47</v>
      </c>
      <c r="L4" s="127" t="s">
        <v>241</v>
      </c>
      <c r="M4" s="127" t="s">
        <v>48</v>
      </c>
    </row>
    <row r="5" spans="1:13">
      <c r="A5" s="131"/>
      <c r="B5" s="127"/>
      <c r="C5" s="127"/>
      <c r="D5" s="127" t="s">
        <v>12</v>
      </c>
      <c r="E5" s="127" t="s">
        <v>45</v>
      </c>
      <c r="F5" s="127"/>
      <c r="G5" s="127"/>
      <c r="H5" s="127"/>
      <c r="I5" s="76" t="s">
        <v>19</v>
      </c>
      <c r="J5" s="127"/>
      <c r="K5" s="127"/>
      <c r="L5" s="127"/>
      <c r="M5" s="127"/>
    </row>
    <row r="6" spans="1:13" ht="33.75" customHeight="1">
      <c r="A6" s="131"/>
      <c r="B6" s="127"/>
      <c r="C6" s="127"/>
      <c r="D6" s="127"/>
      <c r="E6" s="76" t="s">
        <v>20</v>
      </c>
      <c r="F6" s="76" t="s">
        <v>13</v>
      </c>
      <c r="G6" s="76" t="s">
        <v>14</v>
      </c>
      <c r="H6" s="76" t="s">
        <v>15</v>
      </c>
      <c r="I6" s="76"/>
      <c r="J6" s="127"/>
      <c r="K6" s="127"/>
      <c r="L6" s="127"/>
      <c r="M6" s="127"/>
    </row>
    <row r="7" spans="1:13">
      <c r="A7" s="77">
        <v>1</v>
      </c>
      <c r="B7" s="76">
        <v>2</v>
      </c>
      <c r="C7" s="76">
        <v>3</v>
      </c>
      <c r="D7" s="76">
        <v>4</v>
      </c>
      <c r="E7" s="76">
        <v>5</v>
      </c>
      <c r="F7" s="76">
        <v>6</v>
      </c>
      <c r="G7" s="76">
        <v>7</v>
      </c>
      <c r="H7" s="76">
        <v>8</v>
      </c>
      <c r="I7" s="76">
        <v>9</v>
      </c>
      <c r="J7" s="76">
        <v>10</v>
      </c>
      <c r="K7" s="76">
        <v>11</v>
      </c>
      <c r="L7" s="76">
        <v>12</v>
      </c>
      <c r="M7" s="76">
        <v>13</v>
      </c>
    </row>
    <row r="8" spans="1:13" ht="44.25" customHeight="1">
      <c r="A8" s="135" t="s">
        <v>148</v>
      </c>
      <c r="B8" s="135"/>
      <c r="C8" s="135"/>
      <c r="D8" s="135"/>
      <c r="E8" s="135"/>
      <c r="F8" s="135"/>
      <c r="G8" s="135"/>
      <c r="H8" s="135"/>
      <c r="I8" s="135"/>
      <c r="J8" s="135"/>
      <c r="K8" s="135"/>
      <c r="L8" s="135"/>
      <c r="M8" s="135"/>
    </row>
    <row r="9" spans="1:13" ht="16.5" customHeight="1">
      <c r="A9" s="143" t="s">
        <v>156</v>
      </c>
      <c r="B9" s="135" t="s">
        <v>123</v>
      </c>
      <c r="C9" s="135"/>
      <c r="D9" s="135"/>
      <c r="E9" s="135"/>
      <c r="F9" s="135"/>
      <c r="G9" s="135"/>
      <c r="H9" s="135"/>
      <c r="I9" s="135"/>
      <c r="J9" s="135"/>
      <c r="K9" s="135"/>
      <c r="L9" s="135"/>
      <c r="M9" s="135"/>
    </row>
    <row r="10" spans="1:13" ht="18.75" customHeight="1">
      <c r="A10" s="143"/>
      <c r="B10" s="135" t="s">
        <v>84</v>
      </c>
      <c r="C10" s="135"/>
      <c r="D10" s="135"/>
      <c r="E10" s="135"/>
      <c r="F10" s="135"/>
      <c r="G10" s="135"/>
      <c r="H10" s="135"/>
      <c r="I10" s="135"/>
      <c r="J10" s="135"/>
      <c r="K10" s="135"/>
      <c r="L10" s="135"/>
      <c r="M10" s="135"/>
    </row>
    <row r="11" spans="1:13" ht="54" customHeight="1">
      <c r="A11" s="128" t="s">
        <v>35</v>
      </c>
      <c r="B11" s="118" t="s">
        <v>150</v>
      </c>
      <c r="C11" s="76" t="s">
        <v>21</v>
      </c>
      <c r="D11" s="61">
        <f>SUM(E11:H11)</f>
        <v>168.2</v>
      </c>
      <c r="E11" s="61">
        <v>0</v>
      </c>
      <c r="F11" s="61">
        <v>0</v>
      </c>
      <c r="G11" s="61">
        <v>168.2</v>
      </c>
      <c r="H11" s="61">
        <v>0</v>
      </c>
      <c r="I11" s="118" t="s">
        <v>70</v>
      </c>
      <c r="J11" s="78" t="s">
        <v>88</v>
      </c>
      <c r="K11" s="76" t="s">
        <v>169</v>
      </c>
      <c r="L11" s="118" t="s">
        <v>163</v>
      </c>
      <c r="M11" s="145" t="s">
        <v>168</v>
      </c>
    </row>
    <row r="12" spans="1:13" ht="51.75" customHeight="1">
      <c r="A12" s="129"/>
      <c r="B12" s="119"/>
      <c r="C12" s="76" t="s">
        <v>22</v>
      </c>
      <c r="D12" s="61">
        <f t="shared" ref="D12:D60" si="0">SUM(E12:H12)</f>
        <v>105</v>
      </c>
      <c r="E12" s="61">
        <v>0</v>
      </c>
      <c r="F12" s="61">
        <v>0</v>
      </c>
      <c r="G12" s="61">
        <v>105</v>
      </c>
      <c r="H12" s="61">
        <v>0</v>
      </c>
      <c r="I12" s="119"/>
      <c r="J12" s="78" t="s">
        <v>88</v>
      </c>
      <c r="K12" s="76" t="s">
        <v>169</v>
      </c>
      <c r="L12" s="119"/>
      <c r="M12" s="146"/>
    </row>
    <row r="13" spans="1:13" ht="72.75" customHeight="1">
      <c r="A13" s="129"/>
      <c r="B13" s="119"/>
      <c r="C13" s="76" t="s">
        <v>66</v>
      </c>
      <c r="D13" s="61">
        <f t="shared" si="0"/>
        <v>105</v>
      </c>
      <c r="E13" s="61">
        <v>0</v>
      </c>
      <c r="F13" s="61">
        <v>0</v>
      </c>
      <c r="G13" s="61">
        <v>105</v>
      </c>
      <c r="H13" s="61">
        <v>0</v>
      </c>
      <c r="I13" s="119"/>
      <c r="J13" s="78" t="s">
        <v>88</v>
      </c>
      <c r="K13" s="76" t="s">
        <v>169</v>
      </c>
      <c r="L13" s="119"/>
      <c r="M13" s="146"/>
    </row>
    <row r="14" spans="1:13" ht="72.75" customHeight="1">
      <c r="A14" s="130"/>
      <c r="B14" s="120"/>
      <c r="C14" s="76" t="s">
        <v>283</v>
      </c>
      <c r="D14" s="61">
        <f t="shared" si="0"/>
        <v>105</v>
      </c>
      <c r="E14" s="61">
        <v>0</v>
      </c>
      <c r="F14" s="61">
        <v>0</v>
      </c>
      <c r="G14" s="61">
        <v>105</v>
      </c>
      <c r="H14" s="61">
        <v>0</v>
      </c>
      <c r="I14" s="120"/>
      <c r="J14" s="78" t="s">
        <v>88</v>
      </c>
      <c r="K14" s="76" t="s">
        <v>169</v>
      </c>
      <c r="L14" s="120"/>
      <c r="M14" s="147"/>
    </row>
    <row r="15" spans="1:13" ht="45" customHeight="1">
      <c r="A15" s="143" t="s">
        <v>107</v>
      </c>
      <c r="B15" s="127" t="s">
        <v>71</v>
      </c>
      <c r="C15" s="76" t="s">
        <v>21</v>
      </c>
      <c r="D15" s="61">
        <f t="shared" si="0"/>
        <v>0</v>
      </c>
      <c r="E15" s="61">
        <v>0</v>
      </c>
      <c r="F15" s="61">
        <v>0</v>
      </c>
      <c r="G15" s="61">
        <v>0</v>
      </c>
      <c r="H15" s="61">
        <v>0</v>
      </c>
      <c r="I15" s="118" t="s">
        <v>70</v>
      </c>
      <c r="J15" s="78" t="s">
        <v>88</v>
      </c>
      <c r="K15" s="76" t="s">
        <v>97</v>
      </c>
      <c r="L15" s="135" t="s">
        <v>164</v>
      </c>
      <c r="M15" s="144" t="s">
        <v>168</v>
      </c>
    </row>
    <row r="16" spans="1:13" ht="39.75" customHeight="1">
      <c r="A16" s="143"/>
      <c r="B16" s="127"/>
      <c r="C16" s="76" t="s">
        <v>22</v>
      </c>
      <c r="D16" s="61">
        <f t="shared" si="0"/>
        <v>0</v>
      </c>
      <c r="E16" s="61">
        <v>0</v>
      </c>
      <c r="F16" s="61">
        <v>0</v>
      </c>
      <c r="G16" s="61">
        <v>0</v>
      </c>
      <c r="H16" s="61">
        <v>0</v>
      </c>
      <c r="I16" s="119"/>
      <c r="J16" s="78" t="s">
        <v>88</v>
      </c>
      <c r="K16" s="76" t="s">
        <v>97</v>
      </c>
      <c r="L16" s="135"/>
      <c r="M16" s="127"/>
    </row>
    <row r="17" spans="1:13" ht="39.75" customHeight="1">
      <c r="A17" s="143"/>
      <c r="B17" s="127"/>
      <c r="C17" s="76" t="s">
        <v>66</v>
      </c>
      <c r="D17" s="61">
        <f t="shared" si="0"/>
        <v>0</v>
      </c>
      <c r="E17" s="61">
        <v>0</v>
      </c>
      <c r="F17" s="61">
        <v>0</v>
      </c>
      <c r="G17" s="61">
        <v>0</v>
      </c>
      <c r="H17" s="61">
        <v>0</v>
      </c>
      <c r="I17" s="119"/>
      <c r="J17" s="78" t="s">
        <v>88</v>
      </c>
      <c r="K17" s="76" t="s">
        <v>97</v>
      </c>
      <c r="L17" s="135"/>
      <c r="M17" s="127"/>
    </row>
    <row r="18" spans="1:13" ht="46.5" customHeight="1">
      <c r="A18" s="143"/>
      <c r="B18" s="127"/>
      <c r="C18" s="76" t="s">
        <v>283</v>
      </c>
      <c r="D18" s="61">
        <f t="shared" si="0"/>
        <v>0</v>
      </c>
      <c r="E18" s="61">
        <v>0</v>
      </c>
      <c r="F18" s="61">
        <v>0</v>
      </c>
      <c r="G18" s="61">
        <v>0</v>
      </c>
      <c r="H18" s="61">
        <v>0</v>
      </c>
      <c r="I18" s="120"/>
      <c r="J18" s="78" t="s">
        <v>88</v>
      </c>
      <c r="K18" s="76" t="s">
        <v>97</v>
      </c>
      <c r="L18" s="135"/>
      <c r="M18" s="127"/>
    </row>
    <row r="19" spans="1:13" ht="45.75" customHeight="1">
      <c r="A19" s="143" t="s">
        <v>109</v>
      </c>
      <c r="B19" s="127" t="s">
        <v>267</v>
      </c>
      <c r="C19" s="76" t="s">
        <v>21</v>
      </c>
      <c r="D19" s="61">
        <f t="shared" si="0"/>
        <v>30</v>
      </c>
      <c r="E19" s="61">
        <v>0</v>
      </c>
      <c r="F19" s="61">
        <v>0</v>
      </c>
      <c r="G19" s="61">
        <v>30</v>
      </c>
      <c r="H19" s="61">
        <v>0</v>
      </c>
      <c r="I19" s="118" t="s">
        <v>173</v>
      </c>
      <c r="J19" s="78" t="s">
        <v>94</v>
      </c>
      <c r="K19" s="76">
        <v>10</v>
      </c>
      <c r="L19" s="135" t="s">
        <v>165</v>
      </c>
      <c r="M19" s="144" t="s">
        <v>168</v>
      </c>
    </row>
    <row r="20" spans="1:13" ht="52.5" customHeight="1">
      <c r="A20" s="143"/>
      <c r="B20" s="127"/>
      <c r="C20" s="76" t="s">
        <v>22</v>
      </c>
      <c r="D20" s="61">
        <f t="shared" si="0"/>
        <v>30</v>
      </c>
      <c r="E20" s="61">
        <v>0</v>
      </c>
      <c r="F20" s="61">
        <v>0</v>
      </c>
      <c r="G20" s="61">
        <v>30</v>
      </c>
      <c r="H20" s="61">
        <v>0</v>
      </c>
      <c r="I20" s="119"/>
      <c r="J20" s="78" t="s">
        <v>94</v>
      </c>
      <c r="K20" s="76">
        <v>10</v>
      </c>
      <c r="L20" s="135"/>
      <c r="M20" s="127"/>
    </row>
    <row r="21" spans="1:13" ht="52.5" customHeight="1">
      <c r="A21" s="143"/>
      <c r="B21" s="127"/>
      <c r="C21" s="76" t="s">
        <v>66</v>
      </c>
      <c r="D21" s="61">
        <f t="shared" si="0"/>
        <v>30</v>
      </c>
      <c r="E21" s="61">
        <v>0</v>
      </c>
      <c r="F21" s="61">
        <v>0</v>
      </c>
      <c r="G21" s="61">
        <v>30</v>
      </c>
      <c r="H21" s="61">
        <v>0</v>
      </c>
      <c r="I21" s="119"/>
      <c r="J21" s="78" t="s">
        <v>284</v>
      </c>
      <c r="K21" s="76">
        <v>10</v>
      </c>
      <c r="L21" s="135"/>
      <c r="M21" s="127"/>
    </row>
    <row r="22" spans="1:13" ht="57.75" customHeight="1">
      <c r="A22" s="143"/>
      <c r="B22" s="127"/>
      <c r="C22" s="76" t="s">
        <v>283</v>
      </c>
      <c r="D22" s="61">
        <f t="shared" si="0"/>
        <v>30</v>
      </c>
      <c r="E22" s="61">
        <v>0</v>
      </c>
      <c r="F22" s="61">
        <v>0</v>
      </c>
      <c r="G22" s="61">
        <v>30</v>
      </c>
      <c r="H22" s="61">
        <v>0</v>
      </c>
      <c r="I22" s="120"/>
      <c r="J22" s="78" t="s">
        <v>94</v>
      </c>
      <c r="K22" s="76">
        <v>10</v>
      </c>
      <c r="L22" s="135"/>
      <c r="M22" s="127"/>
    </row>
    <row r="23" spans="1:13" ht="53.25" customHeight="1">
      <c r="A23" s="143" t="s">
        <v>111</v>
      </c>
      <c r="B23" s="127" t="s">
        <v>74</v>
      </c>
      <c r="C23" s="76" t="s">
        <v>21</v>
      </c>
      <c r="D23" s="61">
        <f t="shared" si="0"/>
        <v>0</v>
      </c>
      <c r="E23" s="61">
        <v>0</v>
      </c>
      <c r="F23" s="61">
        <v>0</v>
      </c>
      <c r="G23" s="61">
        <v>0</v>
      </c>
      <c r="H23" s="61">
        <v>0</v>
      </c>
      <c r="I23" s="118" t="s">
        <v>70</v>
      </c>
      <c r="J23" s="78" t="s">
        <v>88</v>
      </c>
      <c r="K23" s="76" t="s">
        <v>97</v>
      </c>
      <c r="L23" s="135" t="s">
        <v>166</v>
      </c>
      <c r="M23" s="144" t="s">
        <v>168</v>
      </c>
    </row>
    <row r="24" spans="1:13" ht="42.75" customHeight="1">
      <c r="A24" s="143"/>
      <c r="B24" s="127"/>
      <c r="C24" s="76" t="s">
        <v>22</v>
      </c>
      <c r="D24" s="61">
        <f t="shared" si="0"/>
        <v>0</v>
      </c>
      <c r="E24" s="61">
        <v>0</v>
      </c>
      <c r="F24" s="61">
        <v>0</v>
      </c>
      <c r="G24" s="61">
        <v>0</v>
      </c>
      <c r="H24" s="61">
        <v>0</v>
      </c>
      <c r="I24" s="119"/>
      <c r="J24" s="78" t="s">
        <v>88</v>
      </c>
      <c r="K24" s="76" t="s">
        <v>97</v>
      </c>
      <c r="L24" s="135"/>
      <c r="M24" s="127"/>
    </row>
    <row r="25" spans="1:13" ht="42.75" customHeight="1">
      <c r="A25" s="143"/>
      <c r="B25" s="127"/>
      <c r="C25" s="76" t="s">
        <v>66</v>
      </c>
      <c r="D25" s="61">
        <f t="shared" si="0"/>
        <v>0</v>
      </c>
      <c r="E25" s="61">
        <v>0</v>
      </c>
      <c r="F25" s="61">
        <v>0</v>
      </c>
      <c r="G25" s="61">
        <v>0</v>
      </c>
      <c r="H25" s="61">
        <v>0</v>
      </c>
      <c r="I25" s="119"/>
      <c r="J25" s="78" t="s">
        <v>88</v>
      </c>
      <c r="K25" s="76" t="s">
        <v>97</v>
      </c>
      <c r="L25" s="135"/>
      <c r="M25" s="127"/>
    </row>
    <row r="26" spans="1:13" ht="57" customHeight="1">
      <c r="A26" s="143"/>
      <c r="B26" s="127"/>
      <c r="C26" s="76" t="s">
        <v>283</v>
      </c>
      <c r="D26" s="61">
        <f t="shared" si="0"/>
        <v>0</v>
      </c>
      <c r="E26" s="61">
        <v>0</v>
      </c>
      <c r="F26" s="61">
        <v>0</v>
      </c>
      <c r="G26" s="61">
        <v>0</v>
      </c>
      <c r="H26" s="61">
        <v>0</v>
      </c>
      <c r="I26" s="120"/>
      <c r="J26" s="78" t="s">
        <v>88</v>
      </c>
      <c r="K26" s="76" t="s">
        <v>97</v>
      </c>
      <c r="L26" s="135"/>
      <c r="M26" s="127"/>
    </row>
    <row r="27" spans="1:13" ht="57.75" customHeight="1">
      <c r="A27" s="143" t="s">
        <v>135</v>
      </c>
      <c r="B27" s="127" t="s">
        <v>170</v>
      </c>
      <c r="C27" s="76" t="s">
        <v>21</v>
      </c>
      <c r="D27" s="61">
        <f t="shared" si="0"/>
        <v>0</v>
      </c>
      <c r="E27" s="61">
        <v>0</v>
      </c>
      <c r="F27" s="61">
        <v>0</v>
      </c>
      <c r="G27" s="61">
        <v>0</v>
      </c>
      <c r="H27" s="61">
        <v>0</v>
      </c>
      <c r="I27" s="118" t="s">
        <v>70</v>
      </c>
      <c r="J27" s="78" t="s">
        <v>88</v>
      </c>
      <c r="K27" s="76" t="s">
        <v>97</v>
      </c>
      <c r="L27" s="135" t="s">
        <v>166</v>
      </c>
      <c r="M27" s="144" t="s">
        <v>168</v>
      </c>
    </row>
    <row r="28" spans="1:13" ht="51.75" customHeight="1">
      <c r="A28" s="143"/>
      <c r="B28" s="127"/>
      <c r="C28" s="76" t="s">
        <v>22</v>
      </c>
      <c r="D28" s="61">
        <f t="shared" si="0"/>
        <v>0</v>
      </c>
      <c r="E28" s="61">
        <v>0</v>
      </c>
      <c r="F28" s="61">
        <v>0</v>
      </c>
      <c r="G28" s="61">
        <v>0</v>
      </c>
      <c r="H28" s="61">
        <v>0</v>
      </c>
      <c r="I28" s="119"/>
      <c r="J28" s="78" t="s">
        <v>88</v>
      </c>
      <c r="K28" s="76" t="s">
        <v>97</v>
      </c>
      <c r="L28" s="135"/>
      <c r="M28" s="127"/>
    </row>
    <row r="29" spans="1:13" ht="51.75" customHeight="1">
      <c r="A29" s="143"/>
      <c r="B29" s="127"/>
      <c r="C29" s="76" t="s">
        <v>66</v>
      </c>
      <c r="D29" s="61">
        <f t="shared" si="0"/>
        <v>0</v>
      </c>
      <c r="E29" s="61">
        <v>0</v>
      </c>
      <c r="F29" s="61">
        <v>0</v>
      </c>
      <c r="G29" s="61">
        <v>0</v>
      </c>
      <c r="H29" s="61">
        <v>0</v>
      </c>
      <c r="I29" s="119"/>
      <c r="J29" s="78" t="s">
        <v>88</v>
      </c>
      <c r="K29" s="76" t="s">
        <v>97</v>
      </c>
      <c r="L29" s="135"/>
      <c r="M29" s="127"/>
    </row>
    <row r="30" spans="1:13" ht="54.75" customHeight="1">
      <c r="A30" s="143"/>
      <c r="B30" s="127"/>
      <c r="C30" s="76" t="s">
        <v>283</v>
      </c>
      <c r="D30" s="61">
        <f t="shared" si="0"/>
        <v>0</v>
      </c>
      <c r="E30" s="61">
        <v>0</v>
      </c>
      <c r="F30" s="61">
        <v>0</v>
      </c>
      <c r="G30" s="61">
        <v>0</v>
      </c>
      <c r="H30" s="61">
        <v>0</v>
      </c>
      <c r="I30" s="120"/>
      <c r="J30" s="78" t="s">
        <v>88</v>
      </c>
      <c r="K30" s="76" t="s">
        <v>97</v>
      </c>
      <c r="L30" s="135"/>
      <c r="M30" s="127"/>
    </row>
    <row r="31" spans="1:13" ht="45" customHeight="1">
      <c r="A31" s="128" t="s">
        <v>141</v>
      </c>
      <c r="B31" s="118" t="s">
        <v>171</v>
      </c>
      <c r="C31" s="76" t="s">
        <v>21</v>
      </c>
      <c r="D31" s="61">
        <f t="shared" si="0"/>
        <v>0</v>
      </c>
      <c r="E31" s="61">
        <v>0</v>
      </c>
      <c r="F31" s="61">
        <v>0</v>
      </c>
      <c r="G31" s="61">
        <v>0</v>
      </c>
      <c r="H31" s="61">
        <v>0</v>
      </c>
      <c r="I31" s="118" t="s">
        <v>70</v>
      </c>
      <c r="J31" s="78" t="s">
        <v>88</v>
      </c>
      <c r="K31" s="76" t="s">
        <v>97</v>
      </c>
      <c r="L31" s="118" t="s">
        <v>165</v>
      </c>
      <c r="M31" s="145" t="s">
        <v>168</v>
      </c>
    </row>
    <row r="32" spans="1:13" ht="42" customHeight="1">
      <c r="A32" s="129"/>
      <c r="B32" s="119"/>
      <c r="C32" s="76" t="s">
        <v>22</v>
      </c>
      <c r="D32" s="61">
        <f t="shared" si="0"/>
        <v>0</v>
      </c>
      <c r="E32" s="61">
        <v>0</v>
      </c>
      <c r="F32" s="61">
        <v>0</v>
      </c>
      <c r="G32" s="61">
        <v>0</v>
      </c>
      <c r="H32" s="61">
        <v>0</v>
      </c>
      <c r="I32" s="119"/>
      <c r="J32" s="78" t="s">
        <v>88</v>
      </c>
      <c r="K32" s="76" t="s">
        <v>97</v>
      </c>
      <c r="L32" s="119"/>
      <c r="M32" s="146"/>
    </row>
    <row r="33" spans="1:13" ht="48" customHeight="1">
      <c r="A33" s="129"/>
      <c r="B33" s="119"/>
      <c r="C33" s="76" t="s">
        <v>66</v>
      </c>
      <c r="D33" s="61">
        <f t="shared" si="0"/>
        <v>0</v>
      </c>
      <c r="E33" s="61">
        <v>0</v>
      </c>
      <c r="F33" s="61">
        <v>0</v>
      </c>
      <c r="G33" s="61">
        <v>0</v>
      </c>
      <c r="H33" s="61">
        <v>0</v>
      </c>
      <c r="I33" s="119"/>
      <c r="J33" s="78" t="s">
        <v>88</v>
      </c>
      <c r="K33" s="76" t="s">
        <v>97</v>
      </c>
      <c r="L33" s="119"/>
      <c r="M33" s="146"/>
    </row>
    <row r="34" spans="1:13" ht="48" customHeight="1">
      <c r="A34" s="130"/>
      <c r="B34" s="120"/>
      <c r="C34" s="76" t="s">
        <v>283</v>
      </c>
      <c r="D34" s="61">
        <f>SUM(E34:H34)</f>
        <v>0</v>
      </c>
      <c r="E34" s="61">
        <v>0</v>
      </c>
      <c r="F34" s="61">
        <v>0</v>
      </c>
      <c r="G34" s="61">
        <v>0</v>
      </c>
      <c r="H34" s="61">
        <v>0</v>
      </c>
      <c r="I34" s="120"/>
      <c r="J34" s="78" t="s">
        <v>88</v>
      </c>
      <c r="K34" s="76" t="s">
        <v>97</v>
      </c>
      <c r="L34" s="120"/>
      <c r="M34" s="147"/>
    </row>
    <row r="35" spans="1:13" ht="47.25" customHeight="1">
      <c r="A35" s="143" t="s">
        <v>157</v>
      </c>
      <c r="B35" s="127" t="s">
        <v>75</v>
      </c>
      <c r="C35" s="76" t="s">
        <v>21</v>
      </c>
      <c r="D35" s="61">
        <f>SUM(E35:H35)</f>
        <v>0</v>
      </c>
      <c r="E35" s="61">
        <v>0</v>
      </c>
      <c r="F35" s="61">
        <v>0</v>
      </c>
      <c r="G35" s="61">
        <v>0</v>
      </c>
      <c r="H35" s="61">
        <v>0</v>
      </c>
      <c r="I35" s="118" t="s">
        <v>70</v>
      </c>
      <c r="J35" s="78" t="s">
        <v>88</v>
      </c>
      <c r="K35" s="76" t="s">
        <v>97</v>
      </c>
      <c r="L35" s="135" t="s">
        <v>165</v>
      </c>
      <c r="M35" s="144" t="s">
        <v>168</v>
      </c>
    </row>
    <row r="36" spans="1:13" ht="36" customHeight="1">
      <c r="A36" s="143"/>
      <c r="B36" s="127"/>
      <c r="C36" s="76" t="s">
        <v>22</v>
      </c>
      <c r="D36" s="61">
        <f t="shared" si="0"/>
        <v>0</v>
      </c>
      <c r="E36" s="61">
        <v>0</v>
      </c>
      <c r="F36" s="61">
        <v>0</v>
      </c>
      <c r="G36" s="61">
        <v>0</v>
      </c>
      <c r="H36" s="61">
        <v>0</v>
      </c>
      <c r="I36" s="119"/>
      <c r="J36" s="78" t="s">
        <v>88</v>
      </c>
      <c r="K36" s="76" t="s">
        <v>97</v>
      </c>
      <c r="L36" s="135"/>
      <c r="M36" s="127"/>
    </row>
    <row r="37" spans="1:13" ht="36" customHeight="1">
      <c r="A37" s="143"/>
      <c r="B37" s="127"/>
      <c r="C37" s="76" t="s">
        <v>66</v>
      </c>
      <c r="D37" s="61">
        <f t="shared" si="0"/>
        <v>0</v>
      </c>
      <c r="E37" s="61">
        <v>0</v>
      </c>
      <c r="F37" s="61">
        <v>0</v>
      </c>
      <c r="G37" s="61">
        <v>0</v>
      </c>
      <c r="H37" s="61">
        <v>0</v>
      </c>
      <c r="I37" s="119"/>
      <c r="J37" s="78" t="s">
        <v>88</v>
      </c>
      <c r="K37" s="76" t="s">
        <v>97</v>
      </c>
      <c r="L37" s="135"/>
      <c r="M37" s="127"/>
    </row>
    <row r="38" spans="1:13" ht="45" customHeight="1">
      <c r="A38" s="143"/>
      <c r="B38" s="127"/>
      <c r="C38" s="76" t="s">
        <v>283</v>
      </c>
      <c r="D38" s="61">
        <f t="shared" si="0"/>
        <v>0</v>
      </c>
      <c r="E38" s="61">
        <v>0</v>
      </c>
      <c r="F38" s="61">
        <v>0</v>
      </c>
      <c r="G38" s="61">
        <v>0</v>
      </c>
      <c r="H38" s="61">
        <v>0</v>
      </c>
      <c r="I38" s="120"/>
      <c r="J38" s="78" t="s">
        <v>88</v>
      </c>
      <c r="K38" s="76" t="s">
        <v>97</v>
      </c>
      <c r="L38" s="135"/>
      <c r="M38" s="127"/>
    </row>
    <row r="39" spans="1:13" ht="45.75" customHeight="1">
      <c r="A39" s="143" t="s">
        <v>158</v>
      </c>
      <c r="B39" s="127" t="s">
        <v>76</v>
      </c>
      <c r="C39" s="76" t="s">
        <v>21</v>
      </c>
      <c r="D39" s="61">
        <f t="shared" si="0"/>
        <v>0</v>
      </c>
      <c r="E39" s="61">
        <v>0</v>
      </c>
      <c r="F39" s="61">
        <v>0</v>
      </c>
      <c r="G39" s="61">
        <v>0</v>
      </c>
      <c r="H39" s="61">
        <v>0</v>
      </c>
      <c r="I39" s="118" t="s">
        <v>172</v>
      </c>
      <c r="J39" s="78" t="s">
        <v>103</v>
      </c>
      <c r="K39" s="76">
        <v>100</v>
      </c>
      <c r="L39" s="135" t="s">
        <v>165</v>
      </c>
      <c r="M39" s="144" t="s">
        <v>168</v>
      </c>
    </row>
    <row r="40" spans="1:13" ht="47.25" customHeight="1">
      <c r="A40" s="143"/>
      <c r="B40" s="127"/>
      <c r="C40" s="76" t="s">
        <v>22</v>
      </c>
      <c r="D40" s="61">
        <f t="shared" si="0"/>
        <v>0</v>
      </c>
      <c r="E40" s="61">
        <v>0</v>
      </c>
      <c r="F40" s="61">
        <v>0</v>
      </c>
      <c r="G40" s="61">
        <v>0</v>
      </c>
      <c r="H40" s="61">
        <v>0</v>
      </c>
      <c r="I40" s="119"/>
      <c r="J40" s="78" t="s">
        <v>103</v>
      </c>
      <c r="K40" s="76">
        <v>100</v>
      </c>
      <c r="L40" s="135"/>
      <c r="M40" s="127"/>
    </row>
    <row r="41" spans="1:13" ht="47.25" customHeight="1">
      <c r="A41" s="143"/>
      <c r="B41" s="127"/>
      <c r="C41" s="76" t="s">
        <v>66</v>
      </c>
      <c r="D41" s="61">
        <f t="shared" si="0"/>
        <v>0</v>
      </c>
      <c r="E41" s="61">
        <v>0</v>
      </c>
      <c r="F41" s="61">
        <v>0</v>
      </c>
      <c r="G41" s="61">
        <v>0</v>
      </c>
      <c r="H41" s="61">
        <v>0</v>
      </c>
      <c r="I41" s="119"/>
      <c r="J41" s="78" t="s">
        <v>103</v>
      </c>
      <c r="K41" s="76">
        <v>100</v>
      </c>
      <c r="L41" s="135"/>
      <c r="M41" s="127"/>
    </row>
    <row r="42" spans="1:13" ht="60.75" customHeight="1">
      <c r="A42" s="143"/>
      <c r="B42" s="127"/>
      <c r="C42" s="76" t="s">
        <v>283</v>
      </c>
      <c r="D42" s="61">
        <f t="shared" si="0"/>
        <v>0</v>
      </c>
      <c r="E42" s="61">
        <v>0</v>
      </c>
      <c r="F42" s="61">
        <v>0</v>
      </c>
      <c r="G42" s="61">
        <v>0</v>
      </c>
      <c r="H42" s="61">
        <v>0</v>
      </c>
      <c r="I42" s="120"/>
      <c r="J42" s="78" t="s">
        <v>103</v>
      </c>
      <c r="K42" s="76">
        <v>100</v>
      </c>
      <c r="L42" s="135"/>
      <c r="M42" s="127"/>
    </row>
    <row r="43" spans="1:13" ht="42.75" customHeight="1">
      <c r="A43" s="143" t="s">
        <v>159</v>
      </c>
      <c r="B43" s="127" t="s">
        <v>77</v>
      </c>
      <c r="C43" s="76" t="s">
        <v>21</v>
      </c>
      <c r="D43" s="61">
        <f t="shared" si="0"/>
        <v>0</v>
      </c>
      <c r="E43" s="61">
        <v>0</v>
      </c>
      <c r="F43" s="61">
        <v>0</v>
      </c>
      <c r="G43" s="61">
        <v>0</v>
      </c>
      <c r="H43" s="61">
        <v>0</v>
      </c>
      <c r="I43" s="118" t="s">
        <v>70</v>
      </c>
      <c r="J43" s="78" t="s">
        <v>88</v>
      </c>
      <c r="K43" s="76" t="s">
        <v>97</v>
      </c>
      <c r="L43" s="135" t="s">
        <v>164</v>
      </c>
      <c r="M43" s="144" t="s">
        <v>168</v>
      </c>
    </row>
    <row r="44" spans="1:13" ht="49.5" customHeight="1">
      <c r="A44" s="143"/>
      <c r="B44" s="127"/>
      <c r="C44" s="76" t="s">
        <v>22</v>
      </c>
      <c r="D44" s="61">
        <f t="shared" si="0"/>
        <v>0</v>
      </c>
      <c r="E44" s="61">
        <v>0</v>
      </c>
      <c r="F44" s="61">
        <v>0</v>
      </c>
      <c r="G44" s="61">
        <v>0</v>
      </c>
      <c r="H44" s="61">
        <v>0</v>
      </c>
      <c r="I44" s="119"/>
      <c r="J44" s="78" t="s">
        <v>88</v>
      </c>
      <c r="K44" s="76" t="s">
        <v>97</v>
      </c>
      <c r="L44" s="135"/>
      <c r="M44" s="127"/>
    </row>
    <row r="45" spans="1:13" ht="49.5" customHeight="1">
      <c r="A45" s="143"/>
      <c r="B45" s="127"/>
      <c r="C45" s="76" t="s">
        <v>66</v>
      </c>
      <c r="D45" s="61">
        <f t="shared" si="0"/>
        <v>0</v>
      </c>
      <c r="E45" s="61">
        <v>0</v>
      </c>
      <c r="F45" s="61">
        <v>0</v>
      </c>
      <c r="G45" s="61">
        <v>0</v>
      </c>
      <c r="H45" s="61">
        <v>0</v>
      </c>
      <c r="I45" s="119"/>
      <c r="J45" s="78" t="s">
        <v>88</v>
      </c>
      <c r="K45" s="76" t="s">
        <v>97</v>
      </c>
      <c r="L45" s="135"/>
      <c r="M45" s="127"/>
    </row>
    <row r="46" spans="1:13" ht="44.25" customHeight="1">
      <c r="A46" s="143"/>
      <c r="B46" s="127"/>
      <c r="C46" s="76" t="s">
        <v>283</v>
      </c>
      <c r="D46" s="61">
        <f t="shared" si="0"/>
        <v>0</v>
      </c>
      <c r="E46" s="61">
        <v>0</v>
      </c>
      <c r="F46" s="61">
        <v>0</v>
      </c>
      <c r="G46" s="61">
        <v>0</v>
      </c>
      <c r="H46" s="61">
        <v>0</v>
      </c>
      <c r="I46" s="120"/>
      <c r="J46" s="78" t="s">
        <v>88</v>
      </c>
      <c r="K46" s="76" t="s">
        <v>97</v>
      </c>
      <c r="L46" s="135"/>
      <c r="M46" s="127"/>
    </row>
    <row r="47" spans="1:13" ht="50.25" customHeight="1">
      <c r="A47" s="143" t="s">
        <v>160</v>
      </c>
      <c r="B47" s="127" t="s">
        <v>78</v>
      </c>
      <c r="C47" s="76" t="s">
        <v>21</v>
      </c>
      <c r="D47" s="61">
        <f t="shared" si="0"/>
        <v>46.3</v>
      </c>
      <c r="E47" s="61">
        <v>0</v>
      </c>
      <c r="F47" s="61">
        <v>0</v>
      </c>
      <c r="G47" s="61">
        <v>46.3</v>
      </c>
      <c r="H47" s="61">
        <v>0</v>
      </c>
      <c r="I47" s="118" t="s">
        <v>174</v>
      </c>
      <c r="J47" s="78" t="s">
        <v>94</v>
      </c>
      <c r="K47" s="76">
        <v>100</v>
      </c>
      <c r="L47" s="135" t="s">
        <v>167</v>
      </c>
      <c r="M47" s="144" t="s">
        <v>168</v>
      </c>
    </row>
    <row r="48" spans="1:13" ht="54.75" customHeight="1">
      <c r="A48" s="143"/>
      <c r="B48" s="127"/>
      <c r="C48" s="76" t="s">
        <v>22</v>
      </c>
      <c r="D48" s="61">
        <f t="shared" si="0"/>
        <v>15</v>
      </c>
      <c r="E48" s="61">
        <v>0</v>
      </c>
      <c r="F48" s="61">
        <v>0</v>
      </c>
      <c r="G48" s="61">
        <v>15</v>
      </c>
      <c r="H48" s="61">
        <v>0</v>
      </c>
      <c r="I48" s="119"/>
      <c r="J48" s="78" t="s">
        <v>94</v>
      </c>
      <c r="K48" s="76">
        <v>100</v>
      </c>
      <c r="L48" s="135"/>
      <c r="M48" s="127"/>
    </row>
    <row r="49" spans="1:13" ht="54.75" customHeight="1">
      <c r="A49" s="143"/>
      <c r="B49" s="127"/>
      <c r="C49" s="76" t="s">
        <v>66</v>
      </c>
      <c r="D49" s="61">
        <f t="shared" si="0"/>
        <v>15</v>
      </c>
      <c r="E49" s="61">
        <v>0</v>
      </c>
      <c r="F49" s="61">
        <v>0</v>
      </c>
      <c r="G49" s="61">
        <v>15</v>
      </c>
      <c r="H49" s="61">
        <v>0</v>
      </c>
      <c r="I49" s="119"/>
      <c r="J49" s="78" t="s">
        <v>285</v>
      </c>
      <c r="K49" s="76">
        <v>100</v>
      </c>
      <c r="L49" s="135"/>
      <c r="M49" s="127"/>
    </row>
    <row r="50" spans="1:13" ht="53.25" customHeight="1">
      <c r="A50" s="143"/>
      <c r="B50" s="127"/>
      <c r="C50" s="76" t="s">
        <v>283</v>
      </c>
      <c r="D50" s="61">
        <f t="shared" si="0"/>
        <v>15</v>
      </c>
      <c r="E50" s="61">
        <v>0</v>
      </c>
      <c r="F50" s="61">
        <v>0</v>
      </c>
      <c r="G50" s="61">
        <v>15</v>
      </c>
      <c r="H50" s="61">
        <v>0</v>
      </c>
      <c r="I50" s="120"/>
      <c r="J50" s="78" t="s">
        <v>94</v>
      </c>
      <c r="K50" s="76">
        <v>100</v>
      </c>
      <c r="L50" s="135"/>
      <c r="M50" s="127"/>
    </row>
    <row r="51" spans="1:13" ht="54" customHeight="1">
      <c r="A51" s="143" t="s">
        <v>161</v>
      </c>
      <c r="B51" s="127" t="s">
        <v>80</v>
      </c>
      <c r="C51" s="76" t="s">
        <v>21</v>
      </c>
      <c r="D51" s="61">
        <f t="shared" si="0"/>
        <v>0</v>
      </c>
      <c r="E51" s="61">
        <v>0</v>
      </c>
      <c r="F51" s="61">
        <v>0</v>
      </c>
      <c r="G51" s="61">
        <v>0</v>
      </c>
      <c r="H51" s="61">
        <v>0</v>
      </c>
      <c r="I51" s="118" t="s">
        <v>268</v>
      </c>
      <c r="J51" s="78" t="s">
        <v>94</v>
      </c>
      <c r="K51" s="76">
        <v>4</v>
      </c>
      <c r="L51" s="135" t="s">
        <v>167</v>
      </c>
      <c r="M51" s="144" t="s">
        <v>168</v>
      </c>
    </row>
    <row r="52" spans="1:13" ht="49.5" customHeight="1">
      <c r="A52" s="143"/>
      <c r="B52" s="127"/>
      <c r="C52" s="76" t="s">
        <v>22</v>
      </c>
      <c r="D52" s="61">
        <f t="shared" si="0"/>
        <v>0</v>
      </c>
      <c r="E52" s="61">
        <v>0</v>
      </c>
      <c r="F52" s="61">
        <v>0</v>
      </c>
      <c r="G52" s="61">
        <v>0</v>
      </c>
      <c r="H52" s="61">
        <v>0</v>
      </c>
      <c r="I52" s="119"/>
      <c r="J52" s="78" t="s">
        <v>94</v>
      </c>
      <c r="K52" s="76">
        <v>4</v>
      </c>
      <c r="L52" s="135"/>
      <c r="M52" s="127"/>
    </row>
    <row r="53" spans="1:13" ht="49.5" customHeight="1">
      <c r="A53" s="143"/>
      <c r="B53" s="127"/>
      <c r="C53" s="76" t="s">
        <v>66</v>
      </c>
      <c r="D53" s="61">
        <f t="shared" si="0"/>
        <v>0</v>
      </c>
      <c r="E53" s="61">
        <v>0</v>
      </c>
      <c r="F53" s="61">
        <v>0</v>
      </c>
      <c r="G53" s="61">
        <v>0</v>
      </c>
      <c r="H53" s="61">
        <v>0</v>
      </c>
      <c r="I53" s="119"/>
      <c r="J53" s="78" t="s">
        <v>285</v>
      </c>
      <c r="K53" s="76">
        <v>4</v>
      </c>
      <c r="L53" s="135"/>
      <c r="M53" s="127"/>
    </row>
    <row r="54" spans="1:13" ht="42" customHeight="1">
      <c r="A54" s="143"/>
      <c r="B54" s="127"/>
      <c r="C54" s="76" t="s">
        <v>283</v>
      </c>
      <c r="D54" s="61">
        <f t="shared" si="0"/>
        <v>0</v>
      </c>
      <c r="E54" s="61">
        <v>0</v>
      </c>
      <c r="F54" s="61">
        <v>0</v>
      </c>
      <c r="G54" s="61">
        <v>0</v>
      </c>
      <c r="H54" s="61">
        <v>0</v>
      </c>
      <c r="I54" s="120"/>
      <c r="J54" s="78" t="s">
        <v>94</v>
      </c>
      <c r="K54" s="76">
        <v>4</v>
      </c>
      <c r="L54" s="135"/>
      <c r="M54" s="127"/>
    </row>
    <row r="55" spans="1:13" ht="39" customHeight="1">
      <c r="A55" s="143" t="s">
        <v>162</v>
      </c>
      <c r="B55" s="127" t="s">
        <v>81</v>
      </c>
      <c r="C55" s="76" t="s">
        <v>21</v>
      </c>
      <c r="D55" s="61">
        <f t="shared" si="0"/>
        <v>0</v>
      </c>
      <c r="E55" s="61">
        <v>0</v>
      </c>
      <c r="F55" s="61">
        <v>0</v>
      </c>
      <c r="G55" s="61">
        <v>0</v>
      </c>
      <c r="H55" s="61">
        <v>0</v>
      </c>
      <c r="I55" s="118" t="s">
        <v>175</v>
      </c>
      <c r="J55" s="78" t="s">
        <v>94</v>
      </c>
      <c r="K55" s="76">
        <v>1</v>
      </c>
      <c r="L55" s="135" t="s">
        <v>165</v>
      </c>
      <c r="M55" s="144" t="s">
        <v>168</v>
      </c>
    </row>
    <row r="56" spans="1:13" ht="39" customHeight="1">
      <c r="A56" s="143"/>
      <c r="B56" s="127"/>
      <c r="C56" s="76" t="s">
        <v>22</v>
      </c>
      <c r="D56" s="61">
        <f t="shared" si="0"/>
        <v>0</v>
      </c>
      <c r="E56" s="61">
        <v>0</v>
      </c>
      <c r="F56" s="61">
        <v>0</v>
      </c>
      <c r="G56" s="61">
        <v>0</v>
      </c>
      <c r="H56" s="61">
        <v>0</v>
      </c>
      <c r="I56" s="119"/>
      <c r="J56" s="78" t="s">
        <v>94</v>
      </c>
      <c r="K56" s="76">
        <v>1</v>
      </c>
      <c r="L56" s="135"/>
      <c r="M56" s="127"/>
    </row>
    <row r="57" spans="1:13" ht="39" customHeight="1">
      <c r="A57" s="143"/>
      <c r="B57" s="127"/>
      <c r="C57" s="76" t="s">
        <v>66</v>
      </c>
      <c r="D57" s="61">
        <f>SUM(E57:H57)</f>
        <v>0</v>
      </c>
      <c r="E57" s="61">
        <v>0</v>
      </c>
      <c r="F57" s="61">
        <v>0</v>
      </c>
      <c r="G57" s="61">
        <v>0</v>
      </c>
      <c r="H57" s="61">
        <v>0</v>
      </c>
      <c r="I57" s="119"/>
      <c r="J57" s="78" t="s">
        <v>285</v>
      </c>
      <c r="K57" s="76">
        <v>1</v>
      </c>
      <c r="L57" s="135"/>
      <c r="M57" s="127"/>
    </row>
    <row r="58" spans="1:13" ht="38.25" customHeight="1">
      <c r="A58" s="143"/>
      <c r="B58" s="127"/>
      <c r="C58" s="76" t="s">
        <v>283</v>
      </c>
      <c r="D58" s="61">
        <f>SUM(E58:H58)</f>
        <v>0</v>
      </c>
      <c r="E58" s="61">
        <v>0</v>
      </c>
      <c r="F58" s="61">
        <v>0</v>
      </c>
      <c r="G58" s="61">
        <v>0</v>
      </c>
      <c r="H58" s="61">
        <v>0</v>
      </c>
      <c r="I58" s="120"/>
      <c r="J58" s="78" t="s">
        <v>94</v>
      </c>
      <c r="K58" s="76">
        <v>1</v>
      </c>
      <c r="L58" s="135"/>
      <c r="M58" s="127"/>
    </row>
    <row r="59" spans="1:13" ht="16.5" customHeight="1">
      <c r="A59" s="137" t="s">
        <v>129</v>
      </c>
      <c r="B59" s="132"/>
      <c r="C59" s="76" t="s">
        <v>7</v>
      </c>
      <c r="D59" s="61">
        <f t="shared" si="0"/>
        <v>244.5</v>
      </c>
      <c r="E59" s="61">
        <f t="shared" ref="E59:H60" si="1">E11+E15+E19+E23+E27+E31+E35+E39+E43+E47+E51+E55</f>
        <v>0</v>
      </c>
      <c r="F59" s="61">
        <f t="shared" si="1"/>
        <v>0</v>
      </c>
      <c r="G59" s="61">
        <f t="shared" si="1"/>
        <v>244.5</v>
      </c>
      <c r="H59" s="61">
        <f t="shared" si="1"/>
        <v>0</v>
      </c>
      <c r="I59" s="127" t="s">
        <v>17</v>
      </c>
      <c r="J59" s="127" t="s">
        <v>17</v>
      </c>
      <c r="K59" s="127" t="s">
        <v>17</v>
      </c>
      <c r="L59" s="127" t="s">
        <v>17</v>
      </c>
      <c r="M59" s="127" t="s">
        <v>17</v>
      </c>
    </row>
    <row r="60" spans="1:13" ht="15" customHeight="1">
      <c r="A60" s="138"/>
      <c r="B60" s="133"/>
      <c r="C60" s="76" t="s">
        <v>8</v>
      </c>
      <c r="D60" s="61">
        <f t="shared" si="0"/>
        <v>150</v>
      </c>
      <c r="E60" s="61">
        <f t="shared" si="1"/>
        <v>0</v>
      </c>
      <c r="F60" s="61">
        <f t="shared" si="1"/>
        <v>0</v>
      </c>
      <c r="G60" s="61">
        <f t="shared" si="1"/>
        <v>150</v>
      </c>
      <c r="H60" s="61">
        <f t="shared" si="1"/>
        <v>0</v>
      </c>
      <c r="I60" s="127"/>
      <c r="J60" s="127"/>
      <c r="K60" s="127"/>
      <c r="L60" s="127"/>
      <c r="M60" s="127"/>
    </row>
    <row r="61" spans="1:13" ht="15" customHeight="1">
      <c r="A61" s="138"/>
      <c r="B61" s="133"/>
      <c r="C61" s="76" t="s">
        <v>66</v>
      </c>
      <c r="D61" s="61">
        <f t="shared" ref="D61:G62" si="2">D12+D17+D21+D25+D29+D32+D37+D41+D45+D49+D53+D57</f>
        <v>150</v>
      </c>
      <c r="E61" s="61">
        <f t="shared" si="2"/>
        <v>0</v>
      </c>
      <c r="F61" s="61">
        <f t="shared" si="2"/>
        <v>0</v>
      </c>
      <c r="G61" s="61">
        <f t="shared" si="2"/>
        <v>150</v>
      </c>
      <c r="H61" s="61">
        <f>H12+H17+H21+H25+H29+H32+H37+H41+H45+H49+H53+H57</f>
        <v>0</v>
      </c>
      <c r="I61" s="127"/>
      <c r="J61" s="127"/>
      <c r="K61" s="127"/>
      <c r="L61" s="127"/>
      <c r="M61" s="127"/>
    </row>
    <row r="62" spans="1:13" ht="15.75" customHeight="1">
      <c r="A62" s="139"/>
      <c r="B62" s="134"/>
      <c r="C62" s="76" t="s">
        <v>283</v>
      </c>
      <c r="D62" s="61">
        <f t="shared" si="2"/>
        <v>150</v>
      </c>
      <c r="E62" s="61">
        <f t="shared" si="2"/>
        <v>0</v>
      </c>
      <c r="F62" s="61">
        <f t="shared" si="2"/>
        <v>0</v>
      </c>
      <c r="G62" s="61">
        <f t="shared" si="2"/>
        <v>150</v>
      </c>
      <c r="H62" s="61">
        <f>H13+H18+H22+H26+H30+H33+H38+H42+H46+H50+H54+H58</f>
        <v>0</v>
      </c>
      <c r="I62" s="127"/>
      <c r="J62" s="127"/>
      <c r="K62" s="127"/>
      <c r="L62" s="127"/>
      <c r="M62" s="127"/>
    </row>
    <row r="63" spans="1:13" ht="31.5" customHeight="1">
      <c r="A63" s="135" t="s">
        <v>149</v>
      </c>
      <c r="B63" s="135"/>
      <c r="C63" s="135"/>
      <c r="D63" s="135"/>
      <c r="E63" s="135"/>
      <c r="F63" s="135"/>
      <c r="G63" s="135"/>
      <c r="H63" s="135"/>
      <c r="I63" s="135"/>
      <c r="J63" s="135"/>
      <c r="K63" s="135"/>
      <c r="L63" s="135"/>
      <c r="M63" s="135"/>
    </row>
    <row r="64" spans="1:13">
      <c r="A64" s="143" t="s">
        <v>49</v>
      </c>
      <c r="B64" s="135" t="s">
        <v>125</v>
      </c>
      <c r="C64" s="135"/>
      <c r="D64" s="135"/>
      <c r="E64" s="135"/>
      <c r="F64" s="135"/>
      <c r="G64" s="135"/>
      <c r="H64" s="135"/>
      <c r="I64" s="135"/>
      <c r="J64" s="135"/>
      <c r="K64" s="135"/>
      <c r="L64" s="135"/>
      <c r="M64" s="135"/>
    </row>
    <row r="65" spans="1:13">
      <c r="A65" s="143"/>
      <c r="B65" s="135" t="s">
        <v>65</v>
      </c>
      <c r="C65" s="135"/>
      <c r="D65" s="135"/>
      <c r="E65" s="135"/>
      <c r="F65" s="135"/>
      <c r="G65" s="135"/>
      <c r="H65" s="135"/>
      <c r="I65" s="135"/>
      <c r="J65" s="135"/>
      <c r="K65" s="135"/>
      <c r="L65" s="135"/>
      <c r="M65" s="135"/>
    </row>
    <row r="66" spans="1:13" ht="38.25" customHeight="1">
      <c r="A66" s="143" t="s">
        <v>37</v>
      </c>
      <c r="B66" s="118" t="s">
        <v>93</v>
      </c>
      <c r="C66" s="76" t="s">
        <v>7</v>
      </c>
      <c r="D66" s="61">
        <f>SUM(E66:H66)</f>
        <v>25</v>
      </c>
      <c r="E66" s="61">
        <v>0</v>
      </c>
      <c r="F66" s="61">
        <v>0</v>
      </c>
      <c r="G66" s="61">
        <v>25</v>
      </c>
      <c r="H66" s="61">
        <v>0</v>
      </c>
      <c r="I66" s="118" t="s">
        <v>115</v>
      </c>
      <c r="J66" s="78" t="s">
        <v>94</v>
      </c>
      <c r="K66" s="76">
        <v>1</v>
      </c>
      <c r="L66" s="127" t="s">
        <v>178</v>
      </c>
      <c r="M66" s="127" t="s">
        <v>121</v>
      </c>
    </row>
    <row r="67" spans="1:13" ht="45.75" customHeight="1">
      <c r="A67" s="143"/>
      <c r="B67" s="119"/>
      <c r="C67" s="76" t="s">
        <v>8</v>
      </c>
      <c r="D67" s="61">
        <f t="shared" ref="D67:D82" si="3">SUM(E67:H67)</f>
        <v>70</v>
      </c>
      <c r="E67" s="61">
        <v>0</v>
      </c>
      <c r="F67" s="61">
        <v>0</v>
      </c>
      <c r="G67" s="61">
        <v>70</v>
      </c>
      <c r="H67" s="61">
        <v>0</v>
      </c>
      <c r="I67" s="119"/>
      <c r="J67" s="78" t="s">
        <v>94</v>
      </c>
      <c r="K67" s="76">
        <v>1</v>
      </c>
      <c r="L67" s="127"/>
      <c r="M67" s="127"/>
    </row>
    <row r="68" spans="1:13" ht="45.75" customHeight="1">
      <c r="A68" s="143"/>
      <c r="B68" s="119"/>
      <c r="C68" s="76" t="s">
        <v>66</v>
      </c>
      <c r="D68" s="61">
        <f t="shared" si="3"/>
        <v>70</v>
      </c>
      <c r="E68" s="61">
        <v>0</v>
      </c>
      <c r="F68" s="61">
        <v>0</v>
      </c>
      <c r="G68" s="61">
        <v>70</v>
      </c>
      <c r="H68" s="61">
        <v>0</v>
      </c>
      <c r="I68" s="119"/>
      <c r="J68" s="78" t="s">
        <v>285</v>
      </c>
      <c r="K68" s="76">
        <v>1</v>
      </c>
      <c r="L68" s="127"/>
      <c r="M68" s="127"/>
    </row>
    <row r="69" spans="1:13" ht="45" customHeight="1">
      <c r="A69" s="143"/>
      <c r="B69" s="120"/>
      <c r="C69" s="76" t="s">
        <v>283</v>
      </c>
      <c r="D69" s="61">
        <f t="shared" si="3"/>
        <v>70</v>
      </c>
      <c r="E69" s="61">
        <v>0</v>
      </c>
      <c r="F69" s="61">
        <v>0</v>
      </c>
      <c r="G69" s="61">
        <v>70</v>
      </c>
      <c r="H69" s="61">
        <v>0</v>
      </c>
      <c r="I69" s="120"/>
      <c r="J69" s="78" t="s">
        <v>94</v>
      </c>
      <c r="K69" s="76">
        <v>1</v>
      </c>
      <c r="L69" s="127"/>
      <c r="M69" s="127"/>
    </row>
    <row r="70" spans="1:13" ht="60" customHeight="1">
      <c r="A70" s="143" t="s">
        <v>67</v>
      </c>
      <c r="B70" s="118" t="s">
        <v>95</v>
      </c>
      <c r="C70" s="76" t="s">
        <v>7</v>
      </c>
      <c r="D70" s="61">
        <f t="shared" si="3"/>
        <v>10</v>
      </c>
      <c r="E70" s="61">
        <v>0</v>
      </c>
      <c r="F70" s="61">
        <v>0</v>
      </c>
      <c r="G70" s="61">
        <v>10</v>
      </c>
      <c r="H70" s="61">
        <v>0</v>
      </c>
      <c r="I70" s="118" t="s">
        <v>96</v>
      </c>
      <c r="J70" s="78" t="s">
        <v>94</v>
      </c>
      <c r="K70" s="76">
        <v>4</v>
      </c>
      <c r="L70" s="127" t="s">
        <v>176</v>
      </c>
      <c r="M70" s="127" t="s">
        <v>121</v>
      </c>
    </row>
    <row r="71" spans="1:13" ht="60" customHeight="1">
      <c r="A71" s="143"/>
      <c r="B71" s="119"/>
      <c r="C71" s="76" t="s">
        <v>8</v>
      </c>
      <c r="D71" s="61">
        <f t="shared" si="3"/>
        <v>10</v>
      </c>
      <c r="E71" s="61">
        <v>0</v>
      </c>
      <c r="F71" s="61">
        <v>0</v>
      </c>
      <c r="G71" s="61">
        <v>10</v>
      </c>
      <c r="H71" s="61">
        <v>0</v>
      </c>
      <c r="I71" s="119"/>
      <c r="J71" s="78" t="s">
        <v>94</v>
      </c>
      <c r="K71" s="76">
        <v>4</v>
      </c>
      <c r="L71" s="127"/>
      <c r="M71" s="127"/>
    </row>
    <row r="72" spans="1:13" ht="60" customHeight="1">
      <c r="A72" s="143"/>
      <c r="B72" s="119"/>
      <c r="C72" s="76" t="s">
        <v>66</v>
      </c>
      <c r="D72" s="61">
        <f t="shared" si="3"/>
        <v>10</v>
      </c>
      <c r="E72" s="61">
        <v>0</v>
      </c>
      <c r="F72" s="61">
        <v>0</v>
      </c>
      <c r="G72" s="61">
        <v>10</v>
      </c>
      <c r="H72" s="61">
        <v>0</v>
      </c>
      <c r="I72" s="119"/>
      <c r="J72" s="78" t="s">
        <v>285</v>
      </c>
      <c r="K72" s="76">
        <v>4</v>
      </c>
      <c r="L72" s="127"/>
      <c r="M72" s="127"/>
    </row>
    <row r="73" spans="1:13" ht="60" customHeight="1">
      <c r="A73" s="143"/>
      <c r="B73" s="120"/>
      <c r="C73" s="76" t="s">
        <v>283</v>
      </c>
      <c r="D73" s="61">
        <f t="shared" si="3"/>
        <v>10</v>
      </c>
      <c r="E73" s="61">
        <v>0</v>
      </c>
      <c r="F73" s="61">
        <v>0</v>
      </c>
      <c r="G73" s="61">
        <v>10</v>
      </c>
      <c r="H73" s="61">
        <v>0</v>
      </c>
      <c r="I73" s="120"/>
      <c r="J73" s="78" t="s">
        <v>94</v>
      </c>
      <c r="K73" s="76">
        <v>4</v>
      </c>
      <c r="L73" s="127"/>
      <c r="M73" s="127"/>
    </row>
    <row r="74" spans="1:13" ht="35.25" customHeight="1">
      <c r="A74" s="143" t="s">
        <v>68</v>
      </c>
      <c r="B74" s="118" t="s">
        <v>286</v>
      </c>
      <c r="C74" s="76" t="s">
        <v>7</v>
      </c>
      <c r="D74" s="61">
        <f t="shared" si="3"/>
        <v>72.400000000000006</v>
      </c>
      <c r="E74" s="61">
        <v>0</v>
      </c>
      <c r="F74" s="61">
        <v>0</v>
      </c>
      <c r="G74" s="61">
        <v>72.400000000000006</v>
      </c>
      <c r="H74" s="61">
        <v>0</v>
      </c>
      <c r="I74" s="118" t="s">
        <v>79</v>
      </c>
      <c r="J74" s="78" t="s">
        <v>94</v>
      </c>
      <c r="K74" s="76" t="s">
        <v>97</v>
      </c>
      <c r="L74" s="127" t="s">
        <v>176</v>
      </c>
      <c r="M74" s="127" t="s">
        <v>121</v>
      </c>
    </row>
    <row r="75" spans="1:13" ht="36" customHeight="1">
      <c r="A75" s="143"/>
      <c r="B75" s="119"/>
      <c r="C75" s="76" t="s">
        <v>8</v>
      </c>
      <c r="D75" s="61">
        <f t="shared" si="3"/>
        <v>40</v>
      </c>
      <c r="E75" s="61">
        <v>0</v>
      </c>
      <c r="F75" s="61">
        <v>0</v>
      </c>
      <c r="G75" s="61">
        <v>40</v>
      </c>
      <c r="H75" s="61">
        <v>0</v>
      </c>
      <c r="I75" s="119"/>
      <c r="J75" s="78" t="s">
        <v>94</v>
      </c>
      <c r="K75" s="76" t="s">
        <v>97</v>
      </c>
      <c r="L75" s="127"/>
      <c r="M75" s="127"/>
    </row>
    <row r="76" spans="1:13" ht="36" customHeight="1">
      <c r="A76" s="143"/>
      <c r="B76" s="119"/>
      <c r="C76" s="76" t="s">
        <v>66</v>
      </c>
      <c r="D76" s="61">
        <f t="shared" si="3"/>
        <v>40</v>
      </c>
      <c r="E76" s="61">
        <v>0</v>
      </c>
      <c r="F76" s="61">
        <v>0</v>
      </c>
      <c r="G76" s="61">
        <v>40</v>
      </c>
      <c r="H76" s="61">
        <v>0</v>
      </c>
      <c r="I76" s="119"/>
      <c r="J76" s="78" t="s">
        <v>285</v>
      </c>
      <c r="K76" s="76" t="s">
        <v>97</v>
      </c>
      <c r="L76" s="127"/>
      <c r="M76" s="127"/>
    </row>
    <row r="77" spans="1:13" ht="74.25" customHeight="1">
      <c r="A77" s="143"/>
      <c r="B77" s="120"/>
      <c r="C77" s="76" t="s">
        <v>283</v>
      </c>
      <c r="D77" s="61">
        <f t="shared" si="3"/>
        <v>40</v>
      </c>
      <c r="E77" s="61">
        <v>0</v>
      </c>
      <c r="F77" s="61">
        <v>0</v>
      </c>
      <c r="G77" s="61">
        <v>40</v>
      </c>
      <c r="H77" s="61">
        <v>0</v>
      </c>
      <c r="I77" s="120"/>
      <c r="J77" s="78" t="s">
        <v>94</v>
      </c>
      <c r="K77" s="76" t="s">
        <v>97</v>
      </c>
      <c r="L77" s="127"/>
      <c r="M77" s="127"/>
    </row>
    <row r="78" spans="1:13" ht="60" customHeight="1">
      <c r="A78" s="143" t="s">
        <v>69</v>
      </c>
      <c r="B78" s="118" t="s">
        <v>98</v>
      </c>
      <c r="C78" s="76" t="s">
        <v>7</v>
      </c>
      <c r="D78" s="61">
        <f t="shared" si="3"/>
        <v>2.6</v>
      </c>
      <c r="E78" s="61">
        <v>0</v>
      </c>
      <c r="F78" s="61">
        <v>0</v>
      </c>
      <c r="G78" s="61">
        <v>2.6</v>
      </c>
      <c r="H78" s="61">
        <v>0</v>
      </c>
      <c r="I78" s="118" t="s">
        <v>99</v>
      </c>
      <c r="J78" s="78" t="s">
        <v>88</v>
      </c>
      <c r="K78" s="76" t="s">
        <v>100</v>
      </c>
      <c r="L78" s="127" t="s">
        <v>176</v>
      </c>
      <c r="M78" s="127" t="s">
        <v>179</v>
      </c>
    </row>
    <row r="79" spans="1:13" ht="60" customHeight="1">
      <c r="A79" s="143"/>
      <c r="B79" s="119"/>
      <c r="C79" s="76" t="s">
        <v>8</v>
      </c>
      <c r="D79" s="61">
        <f t="shared" si="3"/>
        <v>30</v>
      </c>
      <c r="E79" s="61">
        <v>0</v>
      </c>
      <c r="F79" s="61">
        <v>0</v>
      </c>
      <c r="G79" s="61">
        <v>30</v>
      </c>
      <c r="H79" s="61">
        <v>0</v>
      </c>
      <c r="I79" s="119"/>
      <c r="J79" s="78" t="s">
        <v>88</v>
      </c>
      <c r="K79" s="76" t="s">
        <v>100</v>
      </c>
      <c r="L79" s="127"/>
      <c r="M79" s="127"/>
    </row>
    <row r="80" spans="1:13" ht="60" customHeight="1">
      <c r="A80" s="143"/>
      <c r="B80" s="119"/>
      <c r="C80" s="76" t="s">
        <v>66</v>
      </c>
      <c r="D80" s="61">
        <f t="shared" si="3"/>
        <v>30</v>
      </c>
      <c r="E80" s="61">
        <v>0</v>
      </c>
      <c r="F80" s="61">
        <v>0</v>
      </c>
      <c r="G80" s="61">
        <v>30</v>
      </c>
      <c r="H80" s="61">
        <v>0</v>
      </c>
      <c r="I80" s="119"/>
      <c r="J80" s="78" t="s">
        <v>88</v>
      </c>
      <c r="K80" s="76" t="s">
        <v>100</v>
      </c>
      <c r="L80" s="127"/>
      <c r="M80" s="127"/>
    </row>
    <row r="81" spans="1:553" ht="60" customHeight="1">
      <c r="A81" s="143"/>
      <c r="B81" s="120"/>
      <c r="C81" s="76" t="s">
        <v>283</v>
      </c>
      <c r="D81" s="61">
        <f t="shared" si="3"/>
        <v>30</v>
      </c>
      <c r="E81" s="61">
        <v>0</v>
      </c>
      <c r="F81" s="61">
        <v>0</v>
      </c>
      <c r="G81" s="61">
        <v>30</v>
      </c>
      <c r="H81" s="61">
        <v>0</v>
      </c>
      <c r="I81" s="120"/>
      <c r="J81" s="78" t="s">
        <v>88</v>
      </c>
      <c r="K81" s="76" t="s">
        <v>100</v>
      </c>
      <c r="L81" s="127"/>
      <c r="M81" s="127"/>
    </row>
    <row r="82" spans="1:553" ht="15.75" customHeight="1">
      <c r="A82" s="137" t="s">
        <v>129</v>
      </c>
      <c r="B82" s="132"/>
      <c r="C82" s="76" t="s">
        <v>21</v>
      </c>
      <c r="D82" s="61">
        <f t="shared" si="3"/>
        <v>110</v>
      </c>
      <c r="E82" s="61">
        <f>E66+E70+E74+E78</f>
        <v>0</v>
      </c>
      <c r="F82" s="61">
        <f t="shared" ref="F82:H82" si="4">F66+F70+F74+F78</f>
        <v>0</v>
      </c>
      <c r="G82" s="61">
        <f t="shared" si="4"/>
        <v>110</v>
      </c>
      <c r="H82" s="61">
        <f t="shared" si="4"/>
        <v>0</v>
      </c>
      <c r="I82" s="127" t="s">
        <v>17</v>
      </c>
      <c r="J82" s="127" t="s">
        <v>17</v>
      </c>
      <c r="K82" s="127" t="s">
        <v>17</v>
      </c>
      <c r="L82" s="127" t="s">
        <v>17</v>
      </c>
      <c r="M82" s="127" t="s">
        <v>17</v>
      </c>
    </row>
    <row r="83" spans="1:553" ht="15.75" customHeight="1">
      <c r="A83" s="138"/>
      <c r="B83" s="133"/>
      <c r="C83" s="76" t="s">
        <v>22</v>
      </c>
      <c r="D83" s="61">
        <f>SUM(E83:H83)</f>
        <v>150</v>
      </c>
      <c r="E83" s="61">
        <f>E67+E71+E75+E79</f>
        <v>0</v>
      </c>
      <c r="F83" s="61">
        <f>F67+F71+F75+F79</f>
        <v>0</v>
      </c>
      <c r="G83" s="61">
        <f>G67+G71+G75+G79</f>
        <v>150</v>
      </c>
      <c r="H83" s="61">
        <f>H67+H71+H75+H79</f>
        <v>0</v>
      </c>
      <c r="I83" s="127"/>
      <c r="J83" s="127"/>
      <c r="K83" s="127"/>
      <c r="L83" s="127"/>
      <c r="M83" s="127"/>
    </row>
    <row r="84" spans="1:553" ht="15.75" customHeight="1">
      <c r="A84" s="138"/>
      <c r="B84" s="133"/>
      <c r="C84" s="76" t="s">
        <v>66</v>
      </c>
      <c r="D84" s="61">
        <f t="shared" ref="D84:G85" si="5">D68+D72+D76+D80</f>
        <v>150</v>
      </c>
      <c r="E84" s="61">
        <f t="shared" si="5"/>
        <v>0</v>
      </c>
      <c r="F84" s="61">
        <f t="shared" si="5"/>
        <v>0</v>
      </c>
      <c r="G84" s="61">
        <f t="shared" si="5"/>
        <v>150</v>
      </c>
      <c r="H84" s="61">
        <f>H68+H72+H76+H80</f>
        <v>0</v>
      </c>
      <c r="I84" s="127"/>
      <c r="J84" s="127"/>
      <c r="K84" s="127"/>
      <c r="L84" s="127"/>
      <c r="M84" s="127"/>
    </row>
    <row r="85" spans="1:553" ht="15.75" customHeight="1">
      <c r="A85" s="139"/>
      <c r="B85" s="134"/>
      <c r="C85" s="76" t="s">
        <v>283</v>
      </c>
      <c r="D85" s="61">
        <f t="shared" si="5"/>
        <v>150</v>
      </c>
      <c r="E85" s="61">
        <f t="shared" si="5"/>
        <v>0</v>
      </c>
      <c r="F85" s="61">
        <f t="shared" si="5"/>
        <v>0</v>
      </c>
      <c r="G85" s="61">
        <f t="shared" si="5"/>
        <v>150</v>
      </c>
      <c r="H85" s="61">
        <f>H69+H73+H77+H81</f>
        <v>0</v>
      </c>
      <c r="I85" s="127"/>
      <c r="J85" s="127"/>
      <c r="K85" s="127"/>
      <c r="L85" s="127"/>
      <c r="M85" s="127"/>
    </row>
    <row r="86" spans="1:553" ht="20.25" customHeight="1">
      <c r="A86" s="135" t="s">
        <v>177</v>
      </c>
      <c r="B86" s="135"/>
      <c r="C86" s="135"/>
      <c r="D86" s="135"/>
      <c r="E86" s="135"/>
      <c r="F86" s="135"/>
      <c r="G86" s="135"/>
      <c r="H86" s="135"/>
      <c r="I86" s="135"/>
      <c r="J86" s="135"/>
      <c r="K86" s="135"/>
      <c r="L86" s="135"/>
      <c r="M86" s="135"/>
    </row>
    <row r="87" spans="1:553" ht="21" customHeight="1">
      <c r="A87" s="128" t="s">
        <v>38</v>
      </c>
      <c r="B87" s="135" t="s">
        <v>90</v>
      </c>
      <c r="C87" s="135"/>
      <c r="D87" s="135"/>
      <c r="E87" s="135"/>
      <c r="F87" s="135"/>
      <c r="G87" s="135"/>
      <c r="H87" s="135"/>
      <c r="I87" s="135"/>
      <c r="J87" s="135"/>
      <c r="K87" s="135"/>
      <c r="L87" s="135"/>
      <c r="M87" s="135"/>
    </row>
    <row r="88" spans="1:553" ht="21" customHeight="1">
      <c r="A88" s="130"/>
      <c r="B88" s="135" t="s">
        <v>84</v>
      </c>
      <c r="C88" s="135"/>
      <c r="D88" s="135"/>
      <c r="E88" s="135"/>
      <c r="F88" s="135"/>
      <c r="G88" s="135"/>
      <c r="H88" s="135"/>
      <c r="I88" s="135"/>
      <c r="J88" s="135"/>
      <c r="K88" s="135"/>
      <c r="L88" s="135"/>
      <c r="M88" s="135"/>
    </row>
    <row r="89" spans="1:553" s="81" customFormat="1" ht="57" customHeight="1">
      <c r="A89" s="128" t="s">
        <v>39</v>
      </c>
      <c r="B89" s="135" t="s">
        <v>117</v>
      </c>
      <c r="C89" s="76" t="s">
        <v>21</v>
      </c>
      <c r="D89" s="61">
        <f>SUM(E89:H89)</f>
        <v>0</v>
      </c>
      <c r="E89" s="61">
        <v>0</v>
      </c>
      <c r="F89" s="61">
        <v>0</v>
      </c>
      <c r="G89" s="61">
        <v>0</v>
      </c>
      <c r="H89" s="61">
        <v>0</v>
      </c>
      <c r="I89" s="118" t="s">
        <v>118</v>
      </c>
      <c r="J89" s="78" t="s">
        <v>103</v>
      </c>
      <c r="K89" s="76" t="s">
        <v>119</v>
      </c>
      <c r="L89" s="127" t="s">
        <v>165</v>
      </c>
      <c r="M89" s="127" t="s">
        <v>122</v>
      </c>
      <c r="N89" s="55"/>
      <c r="O89" s="55"/>
      <c r="P89" s="55"/>
      <c r="Q89" s="55"/>
      <c r="R89" s="55"/>
      <c r="S89" s="55"/>
      <c r="T89" s="55"/>
      <c r="U89" s="55"/>
      <c r="V89" s="55"/>
      <c r="W89" s="55"/>
      <c r="X89" s="55"/>
      <c r="Y89" s="55"/>
      <c r="Z89" s="55"/>
      <c r="AA89" s="55"/>
      <c r="AB89" s="55"/>
      <c r="AC89" s="55"/>
      <c r="AD89" s="80"/>
      <c r="AE89" s="80"/>
      <c r="AF89" s="80"/>
      <c r="AG89" s="80"/>
      <c r="AH89" s="80"/>
      <c r="AI89" s="80"/>
      <c r="AJ89" s="80"/>
      <c r="AK89" s="80"/>
      <c r="AL89" s="80"/>
      <c r="AM89" s="80"/>
      <c r="AN89" s="80"/>
      <c r="AO89" s="80"/>
      <c r="AP89" s="80"/>
      <c r="AQ89" s="80"/>
      <c r="AR89" s="80"/>
      <c r="AS89" s="80"/>
      <c r="AT89" s="80"/>
      <c r="AU89" s="80"/>
      <c r="AV89" s="80"/>
      <c r="AW89" s="80"/>
      <c r="AX89" s="80"/>
      <c r="AY89" s="80"/>
      <c r="AZ89" s="80"/>
      <c r="BA89" s="80"/>
      <c r="BB89" s="80"/>
      <c r="BC89" s="80"/>
      <c r="BD89" s="80"/>
      <c r="BE89" s="80"/>
      <c r="BF89" s="80"/>
      <c r="BG89" s="80"/>
      <c r="BH89" s="80"/>
      <c r="BI89" s="80"/>
      <c r="BJ89" s="80"/>
      <c r="BK89" s="80"/>
      <c r="BL89" s="80"/>
      <c r="BM89" s="80"/>
      <c r="BN89" s="80"/>
      <c r="BO89" s="80"/>
      <c r="BP89" s="80"/>
      <c r="BQ89" s="80"/>
      <c r="BR89" s="80"/>
      <c r="BS89" s="80"/>
      <c r="BT89" s="80"/>
      <c r="BU89" s="80"/>
      <c r="BV89" s="80"/>
      <c r="BW89" s="80"/>
      <c r="BX89" s="80"/>
      <c r="BY89" s="80"/>
      <c r="BZ89" s="80"/>
      <c r="CA89" s="80"/>
      <c r="CB89" s="80"/>
      <c r="CC89" s="80"/>
      <c r="CD89" s="80"/>
      <c r="CE89" s="80"/>
      <c r="CF89" s="80"/>
      <c r="CG89" s="80"/>
      <c r="CH89" s="80"/>
      <c r="CI89" s="80"/>
      <c r="CJ89" s="80"/>
      <c r="CK89" s="80"/>
      <c r="CL89" s="80"/>
      <c r="CM89" s="80"/>
      <c r="CN89" s="80"/>
      <c r="CO89" s="80"/>
      <c r="CP89" s="80"/>
      <c r="CQ89" s="80"/>
      <c r="CR89" s="80"/>
      <c r="CS89" s="80"/>
      <c r="CT89" s="80"/>
      <c r="CU89" s="80"/>
      <c r="CV89" s="80"/>
      <c r="CW89" s="80"/>
      <c r="CX89" s="80"/>
      <c r="CY89" s="80"/>
      <c r="CZ89" s="80"/>
      <c r="DA89" s="80"/>
      <c r="DB89" s="80"/>
      <c r="DC89" s="80"/>
      <c r="DD89" s="80"/>
      <c r="DE89" s="80"/>
      <c r="DF89" s="80"/>
      <c r="DG89" s="80"/>
      <c r="DH89" s="80"/>
      <c r="DI89" s="80"/>
      <c r="DJ89" s="80"/>
      <c r="DK89" s="80"/>
      <c r="DL89" s="80"/>
      <c r="DM89" s="80"/>
      <c r="DN89" s="80"/>
      <c r="DO89" s="80"/>
      <c r="DP89" s="80"/>
      <c r="DQ89" s="80"/>
      <c r="DR89" s="80"/>
      <c r="DS89" s="80"/>
      <c r="DT89" s="80"/>
      <c r="DU89" s="80"/>
      <c r="DV89" s="80"/>
      <c r="DW89" s="80"/>
      <c r="DX89" s="80"/>
      <c r="DY89" s="80"/>
      <c r="DZ89" s="80"/>
      <c r="EA89" s="80"/>
      <c r="EB89" s="80"/>
      <c r="EC89" s="80"/>
      <c r="ED89" s="80"/>
      <c r="EE89" s="80"/>
      <c r="EF89" s="80"/>
      <c r="EG89" s="80"/>
      <c r="EH89" s="80"/>
      <c r="EI89" s="80"/>
      <c r="EJ89" s="80"/>
      <c r="EK89" s="80"/>
      <c r="EL89" s="80"/>
      <c r="EM89" s="80"/>
      <c r="EN89" s="80"/>
      <c r="EO89" s="80"/>
      <c r="EP89" s="80"/>
      <c r="EQ89" s="80"/>
      <c r="ER89" s="80"/>
      <c r="ES89" s="80"/>
      <c r="ET89" s="80"/>
      <c r="EU89" s="80"/>
      <c r="EV89" s="80"/>
      <c r="EW89" s="80"/>
      <c r="EX89" s="80"/>
      <c r="EY89" s="80"/>
      <c r="EZ89" s="80"/>
      <c r="FA89" s="80"/>
      <c r="FB89" s="80"/>
      <c r="FC89" s="80"/>
      <c r="FD89" s="80"/>
      <c r="FE89" s="80"/>
      <c r="FF89" s="80"/>
      <c r="FG89" s="80"/>
      <c r="FH89" s="80"/>
      <c r="FI89" s="80"/>
      <c r="FJ89" s="80"/>
      <c r="FK89" s="80"/>
      <c r="FL89" s="80"/>
      <c r="FM89" s="80"/>
      <c r="FN89" s="80"/>
      <c r="FO89" s="80"/>
      <c r="FP89" s="80"/>
      <c r="FQ89" s="80"/>
      <c r="FR89" s="80"/>
      <c r="FS89" s="80"/>
      <c r="FT89" s="80"/>
      <c r="FU89" s="80"/>
      <c r="FV89" s="80"/>
      <c r="FW89" s="80"/>
      <c r="FX89" s="80"/>
      <c r="FY89" s="80"/>
      <c r="FZ89" s="80"/>
      <c r="GA89" s="80"/>
      <c r="GB89" s="80"/>
      <c r="GC89" s="80"/>
      <c r="GD89" s="80"/>
      <c r="GE89" s="80"/>
      <c r="GF89" s="80"/>
      <c r="GG89" s="80"/>
      <c r="GH89" s="80"/>
      <c r="GI89" s="80"/>
      <c r="GJ89" s="80"/>
      <c r="GK89" s="80"/>
      <c r="GL89" s="80"/>
      <c r="GM89" s="80"/>
      <c r="GN89" s="80"/>
      <c r="GO89" s="80"/>
      <c r="GP89" s="80"/>
      <c r="GQ89" s="80"/>
      <c r="GR89" s="80"/>
      <c r="GS89" s="80"/>
      <c r="GT89" s="80"/>
      <c r="GU89" s="80"/>
      <c r="GV89" s="80"/>
      <c r="GW89" s="80"/>
      <c r="GX89" s="80"/>
      <c r="GY89" s="80"/>
      <c r="GZ89" s="80"/>
      <c r="HA89" s="80"/>
      <c r="HB89" s="80"/>
      <c r="HC89" s="80"/>
      <c r="HD89" s="80"/>
      <c r="HE89" s="80"/>
      <c r="HF89" s="80"/>
      <c r="HG89" s="80"/>
      <c r="HH89" s="80"/>
      <c r="HI89" s="80"/>
      <c r="HJ89" s="80"/>
      <c r="HK89" s="80"/>
      <c r="HL89" s="80"/>
      <c r="HM89" s="80"/>
      <c r="HN89" s="80"/>
      <c r="HO89" s="80"/>
      <c r="HP89" s="80"/>
      <c r="HQ89" s="80"/>
      <c r="HR89" s="80"/>
      <c r="HS89" s="80"/>
      <c r="HT89" s="80"/>
      <c r="HU89" s="80"/>
      <c r="HV89" s="80"/>
      <c r="HW89" s="80"/>
      <c r="HX89" s="80"/>
      <c r="HY89" s="80"/>
      <c r="HZ89" s="80"/>
      <c r="IA89" s="80"/>
      <c r="IB89" s="80"/>
      <c r="IC89" s="80"/>
      <c r="ID89" s="80"/>
      <c r="IE89" s="80"/>
      <c r="IF89" s="80"/>
      <c r="IG89" s="80"/>
      <c r="IH89" s="80"/>
      <c r="II89" s="80"/>
      <c r="IJ89" s="80"/>
      <c r="IK89" s="80"/>
      <c r="IL89" s="80"/>
      <c r="IM89" s="80"/>
      <c r="IN89" s="80"/>
      <c r="IO89" s="80"/>
      <c r="IP89" s="80"/>
      <c r="IQ89" s="80"/>
      <c r="IR89" s="80"/>
      <c r="IS89" s="80"/>
      <c r="IT89" s="80"/>
      <c r="IU89" s="80"/>
      <c r="IV89" s="80"/>
      <c r="IW89" s="80"/>
      <c r="IX89" s="80"/>
      <c r="IY89" s="80"/>
      <c r="IZ89" s="80"/>
      <c r="JA89" s="80"/>
      <c r="JB89" s="80"/>
      <c r="JC89" s="80"/>
      <c r="JD89" s="80"/>
      <c r="JE89" s="80"/>
      <c r="JF89" s="80"/>
      <c r="JG89" s="80"/>
      <c r="JH89" s="80"/>
      <c r="JI89" s="80"/>
      <c r="JJ89" s="80"/>
      <c r="JK89" s="80"/>
      <c r="JL89" s="80"/>
      <c r="JM89" s="80"/>
      <c r="JN89" s="80"/>
      <c r="JO89" s="80"/>
      <c r="JP89" s="80"/>
      <c r="JQ89" s="80"/>
      <c r="JR89" s="80"/>
      <c r="JS89" s="80"/>
      <c r="JT89" s="80"/>
      <c r="JU89" s="80"/>
      <c r="JV89" s="80"/>
      <c r="JW89" s="80"/>
      <c r="JX89" s="80"/>
      <c r="JY89" s="80"/>
      <c r="JZ89" s="80"/>
      <c r="KA89" s="80"/>
      <c r="KB89" s="80"/>
      <c r="KC89" s="80"/>
      <c r="KD89" s="80"/>
      <c r="KE89" s="80"/>
      <c r="KF89" s="80"/>
      <c r="KG89" s="80"/>
      <c r="KH89" s="80"/>
      <c r="KI89" s="80"/>
      <c r="KJ89" s="80"/>
      <c r="KK89" s="80"/>
      <c r="KL89" s="80"/>
      <c r="KM89" s="80"/>
      <c r="KN89" s="80"/>
      <c r="KO89" s="80"/>
      <c r="KP89" s="80"/>
      <c r="KQ89" s="80"/>
      <c r="KR89" s="80"/>
      <c r="KS89" s="80"/>
      <c r="KT89" s="80"/>
      <c r="KU89" s="80"/>
      <c r="KV89" s="80"/>
      <c r="KW89" s="80"/>
      <c r="KX89" s="80"/>
      <c r="KY89" s="80"/>
      <c r="KZ89" s="80"/>
      <c r="LA89" s="80"/>
      <c r="LB89" s="80"/>
      <c r="LC89" s="80"/>
      <c r="LD89" s="80"/>
      <c r="LE89" s="80"/>
      <c r="LF89" s="80"/>
      <c r="LG89" s="80"/>
      <c r="LH89" s="80"/>
      <c r="LI89" s="80"/>
      <c r="LJ89" s="80"/>
      <c r="LK89" s="80"/>
      <c r="LL89" s="80"/>
      <c r="LM89" s="80"/>
      <c r="LN89" s="80"/>
      <c r="LO89" s="80"/>
      <c r="LP89" s="80"/>
      <c r="LQ89" s="80"/>
      <c r="LR89" s="80"/>
      <c r="LS89" s="80"/>
      <c r="LT89" s="80"/>
      <c r="LU89" s="80"/>
      <c r="LV89" s="80"/>
      <c r="LW89" s="80"/>
      <c r="LX89" s="80"/>
      <c r="LY89" s="80"/>
      <c r="LZ89" s="80"/>
      <c r="MA89" s="80"/>
      <c r="MB89" s="80"/>
      <c r="MC89" s="80"/>
      <c r="MD89" s="80"/>
      <c r="ME89" s="80"/>
      <c r="MF89" s="80"/>
      <c r="MG89" s="80"/>
      <c r="MH89" s="80"/>
      <c r="MI89" s="80"/>
      <c r="MJ89" s="80"/>
      <c r="MK89" s="80"/>
      <c r="ML89" s="80"/>
      <c r="MM89" s="80"/>
      <c r="MN89" s="80"/>
      <c r="MO89" s="80"/>
      <c r="MP89" s="80"/>
      <c r="MQ89" s="80"/>
      <c r="MR89" s="80"/>
      <c r="MS89" s="80"/>
      <c r="MT89" s="80"/>
      <c r="MU89" s="80"/>
      <c r="MV89" s="80"/>
      <c r="MW89" s="80"/>
      <c r="MX89" s="80"/>
      <c r="MY89" s="80"/>
      <c r="MZ89" s="80"/>
      <c r="NA89" s="80"/>
      <c r="NB89" s="80"/>
      <c r="NC89" s="80"/>
      <c r="ND89" s="80"/>
      <c r="NE89" s="80"/>
      <c r="NF89" s="80"/>
      <c r="NG89" s="80"/>
      <c r="NH89" s="80"/>
      <c r="NI89" s="80"/>
      <c r="NJ89" s="80"/>
      <c r="NK89" s="80"/>
      <c r="NL89" s="80"/>
      <c r="NM89" s="80"/>
      <c r="NN89" s="80"/>
      <c r="NO89" s="80"/>
      <c r="NP89" s="80"/>
      <c r="NQ89" s="80"/>
      <c r="NR89" s="80"/>
      <c r="NS89" s="80"/>
      <c r="NT89" s="80"/>
      <c r="NU89" s="80"/>
      <c r="NV89" s="80"/>
      <c r="NW89" s="80"/>
      <c r="NX89" s="80"/>
      <c r="NY89" s="80"/>
      <c r="NZ89" s="80"/>
      <c r="OA89" s="80"/>
      <c r="OB89" s="80"/>
      <c r="OC89" s="80"/>
      <c r="OD89" s="80"/>
      <c r="OE89" s="80"/>
      <c r="OF89" s="80"/>
      <c r="OG89" s="80"/>
      <c r="OH89" s="80"/>
      <c r="OI89" s="80"/>
      <c r="OJ89" s="80"/>
      <c r="OK89" s="80"/>
      <c r="OL89" s="80"/>
      <c r="OM89" s="80"/>
      <c r="ON89" s="80"/>
      <c r="OO89" s="80"/>
      <c r="OP89" s="80"/>
      <c r="OQ89" s="80"/>
      <c r="OR89" s="80"/>
      <c r="OS89" s="80"/>
      <c r="OT89" s="80"/>
      <c r="OU89" s="80"/>
      <c r="OV89" s="80"/>
      <c r="OW89" s="80"/>
      <c r="OX89" s="80"/>
      <c r="OY89" s="80"/>
      <c r="OZ89" s="80"/>
      <c r="PA89" s="80"/>
      <c r="PB89" s="80"/>
      <c r="PC89" s="80"/>
      <c r="PD89" s="80"/>
      <c r="PE89" s="80"/>
      <c r="PF89" s="80"/>
      <c r="PG89" s="80"/>
      <c r="PH89" s="80"/>
      <c r="PI89" s="80"/>
      <c r="PJ89" s="80"/>
      <c r="PK89" s="80"/>
      <c r="PL89" s="80"/>
      <c r="PM89" s="80"/>
      <c r="PN89" s="80"/>
      <c r="PO89" s="80"/>
      <c r="PP89" s="80"/>
      <c r="PQ89" s="80"/>
      <c r="PR89" s="80"/>
      <c r="PS89" s="80"/>
      <c r="PT89" s="80"/>
      <c r="PU89" s="80"/>
      <c r="PV89" s="80"/>
      <c r="PW89" s="80"/>
      <c r="PX89" s="80"/>
      <c r="PY89" s="80"/>
      <c r="PZ89" s="80"/>
      <c r="QA89" s="80"/>
      <c r="QB89" s="80"/>
      <c r="QC89" s="80"/>
      <c r="QD89" s="80"/>
      <c r="QE89" s="80"/>
      <c r="QF89" s="80"/>
      <c r="QG89" s="80"/>
      <c r="QH89" s="80"/>
      <c r="QI89" s="80"/>
      <c r="QJ89" s="80"/>
      <c r="QK89" s="80"/>
      <c r="QL89" s="80"/>
      <c r="QM89" s="80"/>
      <c r="QN89" s="80"/>
      <c r="QO89" s="80"/>
      <c r="QP89" s="80"/>
      <c r="QQ89" s="80"/>
      <c r="QR89" s="80"/>
      <c r="QS89" s="80"/>
      <c r="QT89" s="80"/>
      <c r="QU89" s="80"/>
      <c r="QV89" s="80"/>
      <c r="QW89" s="80"/>
      <c r="QX89" s="80"/>
      <c r="QY89" s="80"/>
      <c r="QZ89" s="80"/>
      <c r="RA89" s="80"/>
      <c r="RB89" s="80"/>
      <c r="RC89" s="80"/>
      <c r="RD89" s="80"/>
      <c r="RE89" s="80"/>
      <c r="RF89" s="80"/>
      <c r="RG89" s="80"/>
      <c r="RH89" s="80"/>
      <c r="RI89" s="80"/>
      <c r="RJ89" s="80"/>
      <c r="RK89" s="80"/>
      <c r="RL89" s="80"/>
      <c r="RM89" s="80"/>
      <c r="RN89" s="80"/>
      <c r="RO89" s="80"/>
      <c r="RP89" s="80"/>
      <c r="RQ89" s="80"/>
      <c r="RR89" s="80"/>
      <c r="RS89" s="80"/>
      <c r="RT89" s="80"/>
      <c r="RU89" s="80"/>
      <c r="RV89" s="80"/>
      <c r="RW89" s="80"/>
      <c r="RX89" s="80"/>
      <c r="RY89" s="80"/>
      <c r="RZ89" s="80"/>
      <c r="SA89" s="80"/>
      <c r="SB89" s="80"/>
      <c r="SC89" s="80"/>
      <c r="SD89" s="80"/>
      <c r="SE89" s="80"/>
      <c r="SF89" s="80"/>
      <c r="SG89" s="80"/>
      <c r="SH89" s="80"/>
      <c r="SI89" s="80"/>
      <c r="SJ89" s="80"/>
      <c r="SK89" s="80"/>
      <c r="SL89" s="80"/>
      <c r="SM89" s="80"/>
      <c r="SN89" s="80"/>
      <c r="SO89" s="80"/>
      <c r="SP89" s="80"/>
      <c r="SQ89" s="80"/>
      <c r="SR89" s="80"/>
      <c r="SS89" s="80"/>
      <c r="ST89" s="80"/>
      <c r="SU89" s="80"/>
      <c r="SV89" s="80"/>
      <c r="SW89" s="80"/>
      <c r="SX89" s="80"/>
      <c r="SY89" s="80"/>
      <c r="SZ89" s="80"/>
      <c r="TA89" s="80"/>
      <c r="TB89" s="80"/>
      <c r="TC89" s="80"/>
      <c r="TD89" s="80"/>
      <c r="TE89" s="80"/>
      <c r="TF89" s="80"/>
      <c r="TG89" s="80"/>
      <c r="TH89" s="80"/>
      <c r="TI89" s="80"/>
      <c r="TJ89" s="80"/>
      <c r="TK89" s="80"/>
      <c r="TL89" s="80"/>
      <c r="TM89" s="80"/>
      <c r="TN89" s="80"/>
      <c r="TO89" s="80"/>
      <c r="TP89" s="80"/>
      <c r="TQ89" s="80"/>
      <c r="TR89" s="80"/>
      <c r="TS89" s="80"/>
      <c r="TT89" s="80"/>
      <c r="TU89" s="80"/>
      <c r="TV89" s="80"/>
      <c r="TW89" s="80"/>
      <c r="TX89" s="80"/>
      <c r="TY89" s="80"/>
      <c r="TZ89" s="80"/>
      <c r="UA89" s="80"/>
      <c r="UB89" s="80"/>
      <c r="UC89" s="80"/>
      <c r="UD89" s="80"/>
      <c r="UE89" s="80"/>
      <c r="UF89" s="80"/>
      <c r="UG89" s="80"/>
    </row>
    <row r="90" spans="1:553" s="81" customFormat="1" ht="78" customHeight="1">
      <c r="A90" s="119"/>
      <c r="B90" s="135"/>
      <c r="C90" s="76" t="s">
        <v>22</v>
      </c>
      <c r="D90" s="61">
        <f t="shared" ref="D90:D100" si="6">SUM(E90:H90)</f>
        <v>0</v>
      </c>
      <c r="E90" s="61">
        <v>0</v>
      </c>
      <c r="F90" s="61">
        <v>0</v>
      </c>
      <c r="G90" s="61">
        <v>0</v>
      </c>
      <c r="H90" s="61">
        <v>0</v>
      </c>
      <c r="I90" s="119"/>
      <c r="J90" s="78" t="s">
        <v>103</v>
      </c>
      <c r="K90" s="76" t="s">
        <v>119</v>
      </c>
      <c r="L90" s="127"/>
      <c r="M90" s="127"/>
      <c r="N90" s="55"/>
      <c r="O90" s="55"/>
      <c r="P90" s="55"/>
      <c r="Q90" s="55"/>
      <c r="R90" s="55"/>
      <c r="S90" s="55"/>
      <c r="T90" s="55"/>
      <c r="U90" s="55"/>
      <c r="V90" s="55"/>
      <c r="W90" s="55"/>
      <c r="X90" s="55"/>
      <c r="Y90" s="55"/>
      <c r="Z90" s="55"/>
      <c r="AA90" s="55"/>
      <c r="AB90" s="55"/>
      <c r="AC90" s="55"/>
      <c r="AD90" s="80"/>
      <c r="AE90" s="80"/>
      <c r="AF90" s="80"/>
      <c r="AG90" s="80"/>
      <c r="AH90" s="80"/>
      <c r="AI90" s="80"/>
      <c r="AJ90" s="80"/>
      <c r="AK90" s="80"/>
      <c r="AL90" s="80"/>
      <c r="AM90" s="80"/>
      <c r="AN90" s="80"/>
      <c r="AO90" s="80"/>
      <c r="AP90" s="80"/>
      <c r="AQ90" s="80"/>
      <c r="AR90" s="80"/>
      <c r="AS90" s="80"/>
      <c r="AT90" s="80"/>
      <c r="AU90" s="80"/>
      <c r="AV90" s="80"/>
      <c r="AW90" s="80"/>
      <c r="AX90" s="80"/>
      <c r="AY90" s="80"/>
      <c r="AZ90" s="80"/>
      <c r="BA90" s="80"/>
      <c r="BB90" s="80"/>
      <c r="BC90" s="80"/>
      <c r="BD90" s="80"/>
      <c r="BE90" s="80"/>
      <c r="BF90" s="80"/>
      <c r="BG90" s="80"/>
      <c r="BH90" s="80"/>
      <c r="BI90" s="80"/>
      <c r="BJ90" s="80"/>
      <c r="BK90" s="80"/>
      <c r="BL90" s="80"/>
      <c r="BM90" s="80"/>
      <c r="BN90" s="80"/>
      <c r="BO90" s="80"/>
      <c r="BP90" s="80"/>
      <c r="BQ90" s="80"/>
      <c r="BR90" s="80"/>
      <c r="BS90" s="80"/>
      <c r="BT90" s="80"/>
      <c r="BU90" s="80"/>
      <c r="BV90" s="80"/>
      <c r="BW90" s="80"/>
      <c r="BX90" s="80"/>
      <c r="BY90" s="80"/>
      <c r="BZ90" s="80"/>
      <c r="CA90" s="80"/>
      <c r="CB90" s="80"/>
      <c r="CC90" s="80"/>
      <c r="CD90" s="80"/>
      <c r="CE90" s="80"/>
      <c r="CF90" s="80"/>
      <c r="CG90" s="80"/>
      <c r="CH90" s="80"/>
      <c r="CI90" s="80"/>
      <c r="CJ90" s="80"/>
      <c r="CK90" s="80"/>
      <c r="CL90" s="80"/>
      <c r="CM90" s="80"/>
      <c r="CN90" s="80"/>
      <c r="CO90" s="80"/>
      <c r="CP90" s="80"/>
      <c r="CQ90" s="80"/>
      <c r="CR90" s="80"/>
      <c r="CS90" s="80"/>
      <c r="CT90" s="80"/>
      <c r="CU90" s="80"/>
      <c r="CV90" s="80"/>
      <c r="CW90" s="80"/>
      <c r="CX90" s="80"/>
      <c r="CY90" s="80"/>
      <c r="CZ90" s="80"/>
      <c r="DA90" s="80"/>
      <c r="DB90" s="80"/>
      <c r="DC90" s="80"/>
      <c r="DD90" s="80"/>
      <c r="DE90" s="80"/>
      <c r="DF90" s="80"/>
      <c r="DG90" s="80"/>
      <c r="DH90" s="80"/>
      <c r="DI90" s="80"/>
      <c r="DJ90" s="80"/>
      <c r="DK90" s="80"/>
      <c r="DL90" s="80"/>
      <c r="DM90" s="80"/>
      <c r="DN90" s="80"/>
      <c r="DO90" s="80"/>
      <c r="DP90" s="80"/>
      <c r="DQ90" s="80"/>
      <c r="DR90" s="80"/>
      <c r="DS90" s="80"/>
      <c r="DT90" s="80"/>
      <c r="DU90" s="80"/>
      <c r="DV90" s="80"/>
      <c r="DW90" s="80"/>
      <c r="DX90" s="80"/>
      <c r="DY90" s="80"/>
      <c r="DZ90" s="80"/>
      <c r="EA90" s="80"/>
      <c r="EB90" s="80"/>
      <c r="EC90" s="80"/>
      <c r="ED90" s="80"/>
      <c r="EE90" s="80"/>
      <c r="EF90" s="80"/>
      <c r="EG90" s="80"/>
      <c r="EH90" s="80"/>
      <c r="EI90" s="80"/>
      <c r="EJ90" s="80"/>
      <c r="EK90" s="80"/>
      <c r="EL90" s="80"/>
      <c r="EM90" s="80"/>
      <c r="EN90" s="80"/>
      <c r="EO90" s="80"/>
      <c r="EP90" s="80"/>
      <c r="EQ90" s="80"/>
      <c r="ER90" s="80"/>
      <c r="ES90" s="80"/>
      <c r="ET90" s="80"/>
      <c r="EU90" s="80"/>
      <c r="EV90" s="80"/>
      <c r="EW90" s="80"/>
      <c r="EX90" s="80"/>
      <c r="EY90" s="80"/>
      <c r="EZ90" s="80"/>
      <c r="FA90" s="80"/>
      <c r="FB90" s="80"/>
      <c r="FC90" s="80"/>
      <c r="FD90" s="80"/>
      <c r="FE90" s="80"/>
      <c r="FF90" s="80"/>
      <c r="FG90" s="80"/>
      <c r="FH90" s="80"/>
      <c r="FI90" s="80"/>
      <c r="FJ90" s="80"/>
      <c r="FK90" s="80"/>
      <c r="FL90" s="80"/>
      <c r="FM90" s="80"/>
      <c r="FN90" s="80"/>
      <c r="FO90" s="80"/>
      <c r="FP90" s="80"/>
      <c r="FQ90" s="80"/>
      <c r="FR90" s="80"/>
      <c r="FS90" s="80"/>
      <c r="FT90" s="80"/>
      <c r="FU90" s="80"/>
      <c r="FV90" s="80"/>
      <c r="FW90" s="80"/>
      <c r="FX90" s="80"/>
      <c r="FY90" s="80"/>
      <c r="FZ90" s="80"/>
      <c r="GA90" s="80"/>
      <c r="GB90" s="80"/>
      <c r="GC90" s="80"/>
      <c r="GD90" s="80"/>
      <c r="GE90" s="80"/>
      <c r="GF90" s="80"/>
      <c r="GG90" s="80"/>
      <c r="GH90" s="80"/>
      <c r="GI90" s="80"/>
      <c r="GJ90" s="80"/>
      <c r="GK90" s="80"/>
      <c r="GL90" s="80"/>
      <c r="GM90" s="80"/>
      <c r="GN90" s="80"/>
      <c r="GO90" s="80"/>
      <c r="GP90" s="80"/>
      <c r="GQ90" s="80"/>
      <c r="GR90" s="80"/>
      <c r="GS90" s="80"/>
      <c r="GT90" s="80"/>
      <c r="GU90" s="80"/>
      <c r="GV90" s="80"/>
      <c r="GW90" s="80"/>
      <c r="GX90" s="80"/>
      <c r="GY90" s="80"/>
      <c r="GZ90" s="80"/>
      <c r="HA90" s="80"/>
      <c r="HB90" s="80"/>
      <c r="HC90" s="80"/>
      <c r="HD90" s="80"/>
      <c r="HE90" s="80"/>
      <c r="HF90" s="80"/>
      <c r="HG90" s="80"/>
      <c r="HH90" s="80"/>
      <c r="HI90" s="80"/>
      <c r="HJ90" s="80"/>
      <c r="HK90" s="80"/>
      <c r="HL90" s="80"/>
      <c r="HM90" s="80"/>
      <c r="HN90" s="80"/>
      <c r="HO90" s="80"/>
      <c r="HP90" s="80"/>
      <c r="HQ90" s="80"/>
      <c r="HR90" s="80"/>
      <c r="HS90" s="80"/>
      <c r="HT90" s="80"/>
      <c r="HU90" s="80"/>
      <c r="HV90" s="80"/>
      <c r="HW90" s="80"/>
      <c r="HX90" s="80"/>
      <c r="HY90" s="80"/>
      <c r="HZ90" s="80"/>
      <c r="IA90" s="80"/>
      <c r="IB90" s="80"/>
      <c r="IC90" s="80"/>
      <c r="ID90" s="80"/>
      <c r="IE90" s="80"/>
      <c r="IF90" s="80"/>
      <c r="IG90" s="80"/>
      <c r="IH90" s="80"/>
      <c r="II90" s="80"/>
      <c r="IJ90" s="80"/>
      <c r="IK90" s="80"/>
      <c r="IL90" s="80"/>
      <c r="IM90" s="80"/>
      <c r="IN90" s="80"/>
      <c r="IO90" s="80"/>
      <c r="IP90" s="80"/>
      <c r="IQ90" s="80"/>
      <c r="IR90" s="80"/>
      <c r="IS90" s="80"/>
      <c r="IT90" s="80"/>
      <c r="IU90" s="80"/>
      <c r="IV90" s="80"/>
      <c r="IW90" s="80"/>
      <c r="IX90" s="80"/>
      <c r="IY90" s="80"/>
      <c r="IZ90" s="80"/>
      <c r="JA90" s="80"/>
      <c r="JB90" s="80"/>
      <c r="JC90" s="80"/>
      <c r="JD90" s="80"/>
      <c r="JE90" s="80"/>
      <c r="JF90" s="80"/>
      <c r="JG90" s="80"/>
      <c r="JH90" s="80"/>
      <c r="JI90" s="80"/>
      <c r="JJ90" s="80"/>
      <c r="JK90" s="80"/>
      <c r="JL90" s="80"/>
      <c r="JM90" s="80"/>
      <c r="JN90" s="80"/>
      <c r="JO90" s="80"/>
      <c r="JP90" s="80"/>
      <c r="JQ90" s="80"/>
      <c r="JR90" s="80"/>
      <c r="JS90" s="80"/>
      <c r="JT90" s="80"/>
      <c r="JU90" s="80"/>
      <c r="JV90" s="80"/>
      <c r="JW90" s="80"/>
      <c r="JX90" s="80"/>
      <c r="JY90" s="80"/>
      <c r="JZ90" s="80"/>
      <c r="KA90" s="80"/>
      <c r="KB90" s="80"/>
      <c r="KC90" s="80"/>
      <c r="KD90" s="80"/>
      <c r="KE90" s="80"/>
      <c r="KF90" s="80"/>
      <c r="KG90" s="80"/>
      <c r="KH90" s="80"/>
      <c r="KI90" s="80"/>
      <c r="KJ90" s="80"/>
      <c r="KK90" s="80"/>
      <c r="KL90" s="80"/>
      <c r="KM90" s="80"/>
      <c r="KN90" s="80"/>
      <c r="KO90" s="80"/>
      <c r="KP90" s="80"/>
      <c r="KQ90" s="80"/>
      <c r="KR90" s="80"/>
      <c r="KS90" s="80"/>
      <c r="KT90" s="80"/>
      <c r="KU90" s="80"/>
      <c r="KV90" s="80"/>
      <c r="KW90" s="80"/>
      <c r="KX90" s="80"/>
      <c r="KY90" s="80"/>
      <c r="KZ90" s="80"/>
      <c r="LA90" s="80"/>
      <c r="LB90" s="80"/>
      <c r="LC90" s="80"/>
      <c r="LD90" s="80"/>
      <c r="LE90" s="80"/>
      <c r="LF90" s="80"/>
      <c r="LG90" s="80"/>
      <c r="LH90" s="80"/>
      <c r="LI90" s="80"/>
      <c r="LJ90" s="80"/>
      <c r="LK90" s="80"/>
      <c r="LL90" s="80"/>
      <c r="LM90" s="80"/>
      <c r="LN90" s="80"/>
      <c r="LO90" s="80"/>
      <c r="LP90" s="80"/>
      <c r="LQ90" s="80"/>
      <c r="LR90" s="80"/>
      <c r="LS90" s="80"/>
      <c r="LT90" s="80"/>
      <c r="LU90" s="80"/>
      <c r="LV90" s="80"/>
      <c r="LW90" s="80"/>
      <c r="LX90" s="80"/>
      <c r="LY90" s="80"/>
      <c r="LZ90" s="80"/>
      <c r="MA90" s="80"/>
      <c r="MB90" s="80"/>
      <c r="MC90" s="80"/>
      <c r="MD90" s="80"/>
      <c r="ME90" s="80"/>
      <c r="MF90" s="80"/>
      <c r="MG90" s="80"/>
      <c r="MH90" s="80"/>
      <c r="MI90" s="80"/>
      <c r="MJ90" s="80"/>
      <c r="MK90" s="80"/>
      <c r="ML90" s="80"/>
      <c r="MM90" s="80"/>
      <c r="MN90" s="80"/>
      <c r="MO90" s="80"/>
      <c r="MP90" s="80"/>
      <c r="MQ90" s="80"/>
      <c r="MR90" s="80"/>
      <c r="MS90" s="80"/>
      <c r="MT90" s="80"/>
      <c r="MU90" s="80"/>
      <c r="MV90" s="80"/>
      <c r="MW90" s="80"/>
      <c r="MX90" s="80"/>
      <c r="MY90" s="80"/>
      <c r="MZ90" s="80"/>
      <c r="NA90" s="80"/>
      <c r="NB90" s="80"/>
      <c r="NC90" s="80"/>
      <c r="ND90" s="80"/>
      <c r="NE90" s="80"/>
      <c r="NF90" s="80"/>
      <c r="NG90" s="80"/>
      <c r="NH90" s="80"/>
      <c r="NI90" s="80"/>
      <c r="NJ90" s="80"/>
      <c r="NK90" s="80"/>
      <c r="NL90" s="80"/>
      <c r="NM90" s="80"/>
      <c r="NN90" s="80"/>
      <c r="NO90" s="80"/>
      <c r="NP90" s="80"/>
      <c r="NQ90" s="80"/>
      <c r="NR90" s="80"/>
      <c r="NS90" s="80"/>
      <c r="NT90" s="80"/>
      <c r="NU90" s="80"/>
      <c r="NV90" s="80"/>
      <c r="NW90" s="80"/>
      <c r="NX90" s="80"/>
      <c r="NY90" s="80"/>
      <c r="NZ90" s="80"/>
      <c r="OA90" s="80"/>
      <c r="OB90" s="80"/>
      <c r="OC90" s="80"/>
      <c r="OD90" s="80"/>
      <c r="OE90" s="80"/>
      <c r="OF90" s="80"/>
      <c r="OG90" s="80"/>
      <c r="OH90" s="80"/>
      <c r="OI90" s="80"/>
      <c r="OJ90" s="80"/>
      <c r="OK90" s="80"/>
      <c r="OL90" s="80"/>
      <c r="OM90" s="80"/>
      <c r="ON90" s="80"/>
      <c r="OO90" s="80"/>
      <c r="OP90" s="80"/>
      <c r="OQ90" s="80"/>
      <c r="OR90" s="80"/>
      <c r="OS90" s="80"/>
      <c r="OT90" s="80"/>
      <c r="OU90" s="80"/>
      <c r="OV90" s="80"/>
      <c r="OW90" s="80"/>
      <c r="OX90" s="80"/>
      <c r="OY90" s="80"/>
      <c r="OZ90" s="80"/>
      <c r="PA90" s="80"/>
      <c r="PB90" s="80"/>
      <c r="PC90" s="80"/>
      <c r="PD90" s="80"/>
      <c r="PE90" s="80"/>
      <c r="PF90" s="80"/>
      <c r="PG90" s="80"/>
      <c r="PH90" s="80"/>
      <c r="PI90" s="80"/>
      <c r="PJ90" s="80"/>
      <c r="PK90" s="80"/>
      <c r="PL90" s="80"/>
      <c r="PM90" s="80"/>
      <c r="PN90" s="80"/>
      <c r="PO90" s="80"/>
      <c r="PP90" s="80"/>
      <c r="PQ90" s="80"/>
      <c r="PR90" s="80"/>
      <c r="PS90" s="80"/>
      <c r="PT90" s="80"/>
      <c r="PU90" s="80"/>
      <c r="PV90" s="80"/>
      <c r="PW90" s="80"/>
      <c r="PX90" s="80"/>
      <c r="PY90" s="80"/>
      <c r="PZ90" s="80"/>
      <c r="QA90" s="80"/>
      <c r="QB90" s="80"/>
      <c r="QC90" s="80"/>
      <c r="QD90" s="80"/>
      <c r="QE90" s="80"/>
      <c r="QF90" s="80"/>
      <c r="QG90" s="80"/>
      <c r="QH90" s="80"/>
      <c r="QI90" s="80"/>
      <c r="QJ90" s="80"/>
      <c r="QK90" s="80"/>
      <c r="QL90" s="80"/>
      <c r="QM90" s="80"/>
      <c r="QN90" s="80"/>
      <c r="QO90" s="80"/>
      <c r="QP90" s="80"/>
      <c r="QQ90" s="80"/>
      <c r="QR90" s="80"/>
      <c r="QS90" s="80"/>
      <c r="QT90" s="80"/>
      <c r="QU90" s="80"/>
      <c r="QV90" s="80"/>
      <c r="QW90" s="80"/>
      <c r="QX90" s="80"/>
      <c r="QY90" s="80"/>
      <c r="QZ90" s="80"/>
      <c r="RA90" s="80"/>
      <c r="RB90" s="80"/>
      <c r="RC90" s="80"/>
      <c r="RD90" s="80"/>
      <c r="RE90" s="80"/>
      <c r="RF90" s="80"/>
      <c r="RG90" s="80"/>
      <c r="RH90" s="80"/>
      <c r="RI90" s="80"/>
      <c r="RJ90" s="80"/>
      <c r="RK90" s="80"/>
      <c r="RL90" s="80"/>
      <c r="RM90" s="80"/>
      <c r="RN90" s="80"/>
      <c r="RO90" s="80"/>
      <c r="RP90" s="80"/>
      <c r="RQ90" s="80"/>
      <c r="RR90" s="80"/>
      <c r="RS90" s="80"/>
      <c r="RT90" s="80"/>
      <c r="RU90" s="80"/>
      <c r="RV90" s="80"/>
      <c r="RW90" s="80"/>
      <c r="RX90" s="80"/>
      <c r="RY90" s="80"/>
      <c r="RZ90" s="80"/>
      <c r="SA90" s="80"/>
      <c r="SB90" s="80"/>
      <c r="SC90" s="80"/>
      <c r="SD90" s="80"/>
      <c r="SE90" s="80"/>
      <c r="SF90" s="80"/>
      <c r="SG90" s="80"/>
      <c r="SH90" s="80"/>
      <c r="SI90" s="80"/>
      <c r="SJ90" s="80"/>
      <c r="SK90" s="80"/>
      <c r="SL90" s="80"/>
      <c r="SM90" s="80"/>
      <c r="SN90" s="80"/>
      <c r="SO90" s="80"/>
      <c r="SP90" s="80"/>
      <c r="SQ90" s="80"/>
      <c r="SR90" s="80"/>
      <c r="SS90" s="80"/>
      <c r="ST90" s="80"/>
      <c r="SU90" s="80"/>
      <c r="SV90" s="80"/>
      <c r="SW90" s="80"/>
      <c r="SX90" s="80"/>
      <c r="SY90" s="80"/>
      <c r="SZ90" s="80"/>
      <c r="TA90" s="80"/>
      <c r="TB90" s="80"/>
      <c r="TC90" s="80"/>
      <c r="TD90" s="80"/>
      <c r="TE90" s="80"/>
      <c r="TF90" s="80"/>
      <c r="TG90" s="80"/>
      <c r="TH90" s="80"/>
      <c r="TI90" s="80"/>
      <c r="TJ90" s="80"/>
      <c r="TK90" s="80"/>
      <c r="TL90" s="80"/>
      <c r="TM90" s="80"/>
      <c r="TN90" s="80"/>
      <c r="TO90" s="80"/>
      <c r="TP90" s="80"/>
      <c r="TQ90" s="80"/>
      <c r="TR90" s="80"/>
      <c r="TS90" s="80"/>
      <c r="TT90" s="80"/>
      <c r="TU90" s="80"/>
      <c r="TV90" s="80"/>
      <c r="TW90" s="80"/>
      <c r="TX90" s="80"/>
      <c r="TY90" s="80"/>
      <c r="TZ90" s="80"/>
      <c r="UA90" s="80"/>
      <c r="UB90" s="80"/>
      <c r="UC90" s="80"/>
      <c r="UD90" s="80"/>
      <c r="UE90" s="80"/>
      <c r="UF90" s="80"/>
      <c r="UG90" s="80"/>
    </row>
    <row r="91" spans="1:553" s="81" customFormat="1" ht="78" customHeight="1">
      <c r="A91" s="119"/>
      <c r="B91" s="135"/>
      <c r="C91" s="76" t="s">
        <v>66</v>
      </c>
      <c r="D91" s="61">
        <f t="shared" si="6"/>
        <v>0</v>
      </c>
      <c r="E91" s="61">
        <v>0</v>
      </c>
      <c r="F91" s="61">
        <v>0</v>
      </c>
      <c r="G91" s="61">
        <v>0</v>
      </c>
      <c r="H91" s="61">
        <v>0</v>
      </c>
      <c r="I91" s="119"/>
      <c r="J91" s="78" t="s">
        <v>103</v>
      </c>
      <c r="K91" s="76" t="s">
        <v>119</v>
      </c>
      <c r="L91" s="127"/>
      <c r="M91" s="127"/>
      <c r="N91" s="55"/>
      <c r="O91" s="55"/>
      <c r="P91" s="55"/>
      <c r="Q91" s="55"/>
      <c r="R91" s="55"/>
      <c r="S91" s="55"/>
      <c r="T91" s="55"/>
      <c r="U91" s="55"/>
      <c r="V91" s="55"/>
      <c r="W91" s="55"/>
      <c r="X91" s="55"/>
      <c r="Y91" s="55"/>
      <c r="Z91" s="55"/>
      <c r="AA91" s="55"/>
      <c r="AB91" s="55"/>
      <c r="AC91" s="55"/>
      <c r="AD91" s="80"/>
      <c r="AE91" s="80"/>
      <c r="AF91" s="80"/>
      <c r="AG91" s="80"/>
      <c r="AH91" s="80"/>
      <c r="AI91" s="80"/>
      <c r="AJ91" s="80"/>
      <c r="AK91" s="80"/>
      <c r="AL91" s="80"/>
      <c r="AM91" s="80"/>
      <c r="AN91" s="80"/>
      <c r="AO91" s="80"/>
      <c r="AP91" s="80"/>
      <c r="AQ91" s="80"/>
      <c r="AR91" s="80"/>
      <c r="AS91" s="80"/>
      <c r="AT91" s="80"/>
      <c r="AU91" s="80"/>
      <c r="AV91" s="80"/>
      <c r="AW91" s="80"/>
      <c r="AX91" s="80"/>
      <c r="AY91" s="80"/>
      <c r="AZ91" s="80"/>
      <c r="BA91" s="80"/>
      <c r="BB91" s="80"/>
      <c r="BC91" s="80"/>
      <c r="BD91" s="80"/>
      <c r="BE91" s="80"/>
      <c r="BF91" s="80"/>
      <c r="BG91" s="80"/>
      <c r="BH91" s="80"/>
      <c r="BI91" s="80"/>
      <c r="BJ91" s="80"/>
      <c r="BK91" s="80"/>
      <c r="BL91" s="80"/>
      <c r="BM91" s="80"/>
      <c r="BN91" s="80"/>
      <c r="BO91" s="80"/>
      <c r="BP91" s="80"/>
      <c r="BQ91" s="80"/>
      <c r="BR91" s="80"/>
      <c r="BS91" s="80"/>
      <c r="BT91" s="80"/>
      <c r="BU91" s="80"/>
      <c r="BV91" s="80"/>
      <c r="BW91" s="80"/>
      <c r="BX91" s="80"/>
      <c r="BY91" s="80"/>
      <c r="BZ91" s="80"/>
      <c r="CA91" s="80"/>
      <c r="CB91" s="80"/>
      <c r="CC91" s="80"/>
      <c r="CD91" s="80"/>
      <c r="CE91" s="80"/>
      <c r="CF91" s="80"/>
      <c r="CG91" s="80"/>
      <c r="CH91" s="80"/>
      <c r="CI91" s="80"/>
      <c r="CJ91" s="80"/>
      <c r="CK91" s="80"/>
      <c r="CL91" s="80"/>
      <c r="CM91" s="80"/>
      <c r="CN91" s="80"/>
      <c r="CO91" s="80"/>
      <c r="CP91" s="80"/>
      <c r="CQ91" s="80"/>
      <c r="CR91" s="80"/>
      <c r="CS91" s="80"/>
      <c r="CT91" s="80"/>
      <c r="CU91" s="80"/>
      <c r="CV91" s="80"/>
      <c r="CW91" s="80"/>
      <c r="CX91" s="80"/>
      <c r="CY91" s="80"/>
      <c r="CZ91" s="80"/>
      <c r="DA91" s="80"/>
      <c r="DB91" s="80"/>
      <c r="DC91" s="80"/>
      <c r="DD91" s="80"/>
      <c r="DE91" s="80"/>
      <c r="DF91" s="80"/>
      <c r="DG91" s="80"/>
      <c r="DH91" s="80"/>
      <c r="DI91" s="80"/>
      <c r="DJ91" s="80"/>
      <c r="DK91" s="80"/>
      <c r="DL91" s="80"/>
      <c r="DM91" s="80"/>
      <c r="DN91" s="80"/>
      <c r="DO91" s="80"/>
      <c r="DP91" s="80"/>
      <c r="DQ91" s="80"/>
      <c r="DR91" s="80"/>
      <c r="DS91" s="80"/>
      <c r="DT91" s="80"/>
      <c r="DU91" s="80"/>
      <c r="DV91" s="80"/>
      <c r="DW91" s="80"/>
      <c r="DX91" s="80"/>
      <c r="DY91" s="80"/>
      <c r="DZ91" s="80"/>
      <c r="EA91" s="80"/>
      <c r="EB91" s="80"/>
      <c r="EC91" s="80"/>
      <c r="ED91" s="80"/>
      <c r="EE91" s="80"/>
      <c r="EF91" s="80"/>
      <c r="EG91" s="80"/>
      <c r="EH91" s="80"/>
      <c r="EI91" s="80"/>
      <c r="EJ91" s="80"/>
      <c r="EK91" s="80"/>
      <c r="EL91" s="80"/>
      <c r="EM91" s="80"/>
      <c r="EN91" s="80"/>
      <c r="EO91" s="80"/>
      <c r="EP91" s="80"/>
      <c r="EQ91" s="80"/>
      <c r="ER91" s="80"/>
      <c r="ES91" s="80"/>
      <c r="ET91" s="80"/>
      <c r="EU91" s="80"/>
      <c r="EV91" s="80"/>
      <c r="EW91" s="80"/>
      <c r="EX91" s="80"/>
      <c r="EY91" s="80"/>
      <c r="EZ91" s="80"/>
      <c r="FA91" s="80"/>
      <c r="FB91" s="80"/>
      <c r="FC91" s="80"/>
      <c r="FD91" s="80"/>
      <c r="FE91" s="80"/>
      <c r="FF91" s="80"/>
      <c r="FG91" s="80"/>
      <c r="FH91" s="80"/>
      <c r="FI91" s="80"/>
      <c r="FJ91" s="80"/>
      <c r="FK91" s="80"/>
      <c r="FL91" s="80"/>
      <c r="FM91" s="80"/>
      <c r="FN91" s="80"/>
      <c r="FO91" s="80"/>
      <c r="FP91" s="80"/>
      <c r="FQ91" s="80"/>
      <c r="FR91" s="80"/>
      <c r="FS91" s="80"/>
      <c r="FT91" s="80"/>
      <c r="FU91" s="80"/>
      <c r="FV91" s="80"/>
      <c r="FW91" s="80"/>
      <c r="FX91" s="80"/>
      <c r="FY91" s="80"/>
      <c r="FZ91" s="80"/>
      <c r="GA91" s="80"/>
      <c r="GB91" s="80"/>
      <c r="GC91" s="80"/>
      <c r="GD91" s="80"/>
      <c r="GE91" s="80"/>
      <c r="GF91" s="80"/>
      <c r="GG91" s="80"/>
      <c r="GH91" s="80"/>
      <c r="GI91" s="80"/>
      <c r="GJ91" s="80"/>
      <c r="GK91" s="80"/>
      <c r="GL91" s="80"/>
      <c r="GM91" s="80"/>
      <c r="GN91" s="80"/>
      <c r="GO91" s="80"/>
      <c r="GP91" s="80"/>
      <c r="GQ91" s="80"/>
      <c r="GR91" s="80"/>
      <c r="GS91" s="80"/>
      <c r="GT91" s="80"/>
      <c r="GU91" s="80"/>
      <c r="GV91" s="80"/>
      <c r="GW91" s="80"/>
      <c r="GX91" s="80"/>
      <c r="GY91" s="80"/>
      <c r="GZ91" s="80"/>
      <c r="HA91" s="80"/>
      <c r="HB91" s="80"/>
      <c r="HC91" s="80"/>
      <c r="HD91" s="80"/>
      <c r="HE91" s="80"/>
      <c r="HF91" s="80"/>
      <c r="HG91" s="80"/>
      <c r="HH91" s="80"/>
      <c r="HI91" s="80"/>
      <c r="HJ91" s="80"/>
      <c r="HK91" s="80"/>
      <c r="HL91" s="80"/>
      <c r="HM91" s="80"/>
      <c r="HN91" s="80"/>
      <c r="HO91" s="80"/>
      <c r="HP91" s="80"/>
      <c r="HQ91" s="80"/>
      <c r="HR91" s="80"/>
      <c r="HS91" s="80"/>
      <c r="HT91" s="80"/>
      <c r="HU91" s="80"/>
      <c r="HV91" s="80"/>
      <c r="HW91" s="80"/>
      <c r="HX91" s="80"/>
      <c r="HY91" s="80"/>
      <c r="HZ91" s="80"/>
      <c r="IA91" s="80"/>
      <c r="IB91" s="80"/>
      <c r="IC91" s="80"/>
      <c r="ID91" s="80"/>
      <c r="IE91" s="80"/>
      <c r="IF91" s="80"/>
      <c r="IG91" s="80"/>
      <c r="IH91" s="80"/>
      <c r="II91" s="80"/>
      <c r="IJ91" s="80"/>
      <c r="IK91" s="80"/>
      <c r="IL91" s="80"/>
      <c r="IM91" s="80"/>
      <c r="IN91" s="80"/>
      <c r="IO91" s="80"/>
      <c r="IP91" s="80"/>
      <c r="IQ91" s="80"/>
      <c r="IR91" s="80"/>
      <c r="IS91" s="80"/>
      <c r="IT91" s="80"/>
      <c r="IU91" s="80"/>
      <c r="IV91" s="80"/>
      <c r="IW91" s="80"/>
      <c r="IX91" s="80"/>
      <c r="IY91" s="80"/>
      <c r="IZ91" s="80"/>
      <c r="JA91" s="80"/>
      <c r="JB91" s="80"/>
      <c r="JC91" s="80"/>
      <c r="JD91" s="80"/>
      <c r="JE91" s="80"/>
      <c r="JF91" s="80"/>
      <c r="JG91" s="80"/>
      <c r="JH91" s="80"/>
      <c r="JI91" s="80"/>
      <c r="JJ91" s="80"/>
      <c r="JK91" s="80"/>
      <c r="JL91" s="80"/>
      <c r="JM91" s="80"/>
      <c r="JN91" s="80"/>
      <c r="JO91" s="80"/>
      <c r="JP91" s="80"/>
      <c r="JQ91" s="80"/>
      <c r="JR91" s="80"/>
      <c r="JS91" s="80"/>
      <c r="JT91" s="80"/>
      <c r="JU91" s="80"/>
      <c r="JV91" s="80"/>
      <c r="JW91" s="80"/>
      <c r="JX91" s="80"/>
      <c r="JY91" s="80"/>
      <c r="JZ91" s="80"/>
      <c r="KA91" s="80"/>
      <c r="KB91" s="80"/>
      <c r="KC91" s="80"/>
      <c r="KD91" s="80"/>
      <c r="KE91" s="80"/>
      <c r="KF91" s="80"/>
      <c r="KG91" s="80"/>
      <c r="KH91" s="80"/>
      <c r="KI91" s="80"/>
      <c r="KJ91" s="80"/>
      <c r="KK91" s="80"/>
      <c r="KL91" s="80"/>
      <c r="KM91" s="80"/>
      <c r="KN91" s="80"/>
      <c r="KO91" s="80"/>
      <c r="KP91" s="80"/>
      <c r="KQ91" s="80"/>
      <c r="KR91" s="80"/>
      <c r="KS91" s="80"/>
      <c r="KT91" s="80"/>
      <c r="KU91" s="80"/>
      <c r="KV91" s="80"/>
      <c r="KW91" s="80"/>
      <c r="KX91" s="80"/>
      <c r="KY91" s="80"/>
      <c r="KZ91" s="80"/>
      <c r="LA91" s="80"/>
      <c r="LB91" s="80"/>
      <c r="LC91" s="80"/>
      <c r="LD91" s="80"/>
      <c r="LE91" s="80"/>
      <c r="LF91" s="80"/>
      <c r="LG91" s="80"/>
      <c r="LH91" s="80"/>
      <c r="LI91" s="80"/>
      <c r="LJ91" s="80"/>
      <c r="LK91" s="80"/>
      <c r="LL91" s="80"/>
      <c r="LM91" s="80"/>
      <c r="LN91" s="80"/>
      <c r="LO91" s="80"/>
      <c r="LP91" s="80"/>
      <c r="LQ91" s="80"/>
      <c r="LR91" s="80"/>
      <c r="LS91" s="80"/>
      <c r="LT91" s="80"/>
      <c r="LU91" s="80"/>
      <c r="LV91" s="80"/>
      <c r="LW91" s="80"/>
      <c r="LX91" s="80"/>
      <c r="LY91" s="80"/>
      <c r="LZ91" s="80"/>
      <c r="MA91" s="80"/>
      <c r="MB91" s="80"/>
      <c r="MC91" s="80"/>
      <c r="MD91" s="80"/>
      <c r="ME91" s="80"/>
      <c r="MF91" s="80"/>
      <c r="MG91" s="80"/>
      <c r="MH91" s="80"/>
      <c r="MI91" s="80"/>
      <c r="MJ91" s="80"/>
      <c r="MK91" s="80"/>
      <c r="ML91" s="80"/>
      <c r="MM91" s="80"/>
      <c r="MN91" s="80"/>
      <c r="MO91" s="80"/>
      <c r="MP91" s="80"/>
      <c r="MQ91" s="80"/>
      <c r="MR91" s="80"/>
      <c r="MS91" s="80"/>
      <c r="MT91" s="80"/>
      <c r="MU91" s="80"/>
      <c r="MV91" s="80"/>
      <c r="MW91" s="80"/>
      <c r="MX91" s="80"/>
      <c r="MY91" s="80"/>
      <c r="MZ91" s="80"/>
      <c r="NA91" s="80"/>
      <c r="NB91" s="80"/>
      <c r="NC91" s="80"/>
      <c r="ND91" s="80"/>
      <c r="NE91" s="80"/>
      <c r="NF91" s="80"/>
      <c r="NG91" s="80"/>
      <c r="NH91" s="80"/>
      <c r="NI91" s="80"/>
      <c r="NJ91" s="80"/>
      <c r="NK91" s="80"/>
      <c r="NL91" s="80"/>
      <c r="NM91" s="80"/>
      <c r="NN91" s="80"/>
      <c r="NO91" s="80"/>
      <c r="NP91" s="80"/>
      <c r="NQ91" s="80"/>
      <c r="NR91" s="80"/>
      <c r="NS91" s="80"/>
      <c r="NT91" s="80"/>
      <c r="NU91" s="80"/>
      <c r="NV91" s="80"/>
      <c r="NW91" s="80"/>
      <c r="NX91" s="80"/>
      <c r="NY91" s="80"/>
      <c r="NZ91" s="80"/>
      <c r="OA91" s="80"/>
      <c r="OB91" s="80"/>
      <c r="OC91" s="80"/>
      <c r="OD91" s="80"/>
      <c r="OE91" s="80"/>
      <c r="OF91" s="80"/>
      <c r="OG91" s="80"/>
      <c r="OH91" s="80"/>
      <c r="OI91" s="80"/>
      <c r="OJ91" s="80"/>
      <c r="OK91" s="80"/>
      <c r="OL91" s="80"/>
      <c r="OM91" s="80"/>
      <c r="ON91" s="80"/>
      <c r="OO91" s="80"/>
      <c r="OP91" s="80"/>
      <c r="OQ91" s="80"/>
      <c r="OR91" s="80"/>
      <c r="OS91" s="80"/>
      <c r="OT91" s="80"/>
      <c r="OU91" s="80"/>
      <c r="OV91" s="80"/>
      <c r="OW91" s="80"/>
      <c r="OX91" s="80"/>
      <c r="OY91" s="80"/>
      <c r="OZ91" s="80"/>
      <c r="PA91" s="80"/>
      <c r="PB91" s="80"/>
      <c r="PC91" s="80"/>
      <c r="PD91" s="80"/>
      <c r="PE91" s="80"/>
      <c r="PF91" s="80"/>
      <c r="PG91" s="80"/>
      <c r="PH91" s="80"/>
      <c r="PI91" s="80"/>
      <c r="PJ91" s="80"/>
      <c r="PK91" s="80"/>
      <c r="PL91" s="80"/>
      <c r="PM91" s="80"/>
      <c r="PN91" s="80"/>
      <c r="PO91" s="80"/>
      <c r="PP91" s="80"/>
      <c r="PQ91" s="80"/>
      <c r="PR91" s="80"/>
      <c r="PS91" s="80"/>
      <c r="PT91" s="80"/>
      <c r="PU91" s="80"/>
      <c r="PV91" s="80"/>
      <c r="PW91" s="80"/>
      <c r="PX91" s="80"/>
      <c r="PY91" s="80"/>
      <c r="PZ91" s="80"/>
      <c r="QA91" s="80"/>
      <c r="QB91" s="80"/>
      <c r="QC91" s="80"/>
      <c r="QD91" s="80"/>
      <c r="QE91" s="80"/>
      <c r="QF91" s="80"/>
      <c r="QG91" s="80"/>
      <c r="QH91" s="80"/>
      <c r="QI91" s="80"/>
      <c r="QJ91" s="80"/>
      <c r="QK91" s="80"/>
      <c r="QL91" s="80"/>
      <c r="QM91" s="80"/>
      <c r="QN91" s="80"/>
      <c r="QO91" s="80"/>
      <c r="QP91" s="80"/>
      <c r="QQ91" s="80"/>
      <c r="QR91" s="80"/>
      <c r="QS91" s="80"/>
      <c r="QT91" s="80"/>
      <c r="QU91" s="80"/>
      <c r="QV91" s="80"/>
      <c r="QW91" s="80"/>
      <c r="QX91" s="80"/>
      <c r="QY91" s="80"/>
      <c r="QZ91" s="80"/>
      <c r="RA91" s="80"/>
      <c r="RB91" s="80"/>
      <c r="RC91" s="80"/>
      <c r="RD91" s="80"/>
      <c r="RE91" s="80"/>
      <c r="RF91" s="80"/>
      <c r="RG91" s="80"/>
      <c r="RH91" s="80"/>
      <c r="RI91" s="80"/>
      <c r="RJ91" s="80"/>
      <c r="RK91" s="80"/>
      <c r="RL91" s="80"/>
      <c r="RM91" s="80"/>
      <c r="RN91" s="80"/>
      <c r="RO91" s="80"/>
      <c r="RP91" s="80"/>
      <c r="RQ91" s="80"/>
      <c r="RR91" s="80"/>
      <c r="RS91" s="80"/>
      <c r="RT91" s="80"/>
      <c r="RU91" s="80"/>
      <c r="RV91" s="80"/>
      <c r="RW91" s="80"/>
      <c r="RX91" s="80"/>
      <c r="RY91" s="80"/>
      <c r="RZ91" s="80"/>
      <c r="SA91" s="80"/>
      <c r="SB91" s="80"/>
      <c r="SC91" s="80"/>
      <c r="SD91" s="80"/>
      <c r="SE91" s="80"/>
      <c r="SF91" s="80"/>
      <c r="SG91" s="80"/>
      <c r="SH91" s="80"/>
      <c r="SI91" s="80"/>
      <c r="SJ91" s="80"/>
      <c r="SK91" s="80"/>
      <c r="SL91" s="80"/>
      <c r="SM91" s="80"/>
      <c r="SN91" s="80"/>
      <c r="SO91" s="80"/>
      <c r="SP91" s="80"/>
      <c r="SQ91" s="80"/>
      <c r="SR91" s="80"/>
      <c r="SS91" s="80"/>
      <c r="ST91" s="80"/>
      <c r="SU91" s="80"/>
      <c r="SV91" s="80"/>
      <c r="SW91" s="80"/>
      <c r="SX91" s="80"/>
      <c r="SY91" s="80"/>
      <c r="SZ91" s="80"/>
      <c r="TA91" s="80"/>
      <c r="TB91" s="80"/>
      <c r="TC91" s="80"/>
      <c r="TD91" s="80"/>
      <c r="TE91" s="80"/>
      <c r="TF91" s="80"/>
      <c r="TG91" s="80"/>
      <c r="TH91" s="80"/>
      <c r="TI91" s="80"/>
      <c r="TJ91" s="80"/>
      <c r="TK91" s="80"/>
      <c r="TL91" s="80"/>
      <c r="TM91" s="80"/>
      <c r="TN91" s="80"/>
      <c r="TO91" s="80"/>
      <c r="TP91" s="80"/>
      <c r="TQ91" s="80"/>
      <c r="TR91" s="80"/>
      <c r="TS91" s="80"/>
      <c r="TT91" s="80"/>
      <c r="TU91" s="80"/>
      <c r="TV91" s="80"/>
      <c r="TW91" s="80"/>
      <c r="TX91" s="80"/>
      <c r="TY91" s="80"/>
      <c r="TZ91" s="80"/>
      <c r="UA91" s="80"/>
      <c r="UB91" s="80"/>
      <c r="UC91" s="80"/>
      <c r="UD91" s="80"/>
      <c r="UE91" s="80"/>
      <c r="UF91" s="80"/>
      <c r="UG91" s="80"/>
    </row>
    <row r="92" spans="1:553" s="81" customFormat="1" ht="72.75" customHeight="1">
      <c r="A92" s="120"/>
      <c r="B92" s="135"/>
      <c r="C92" s="76" t="s">
        <v>283</v>
      </c>
      <c r="D92" s="61">
        <f t="shared" si="6"/>
        <v>0</v>
      </c>
      <c r="E92" s="61">
        <v>0</v>
      </c>
      <c r="F92" s="61">
        <v>0</v>
      </c>
      <c r="G92" s="61">
        <v>0</v>
      </c>
      <c r="H92" s="61">
        <v>0</v>
      </c>
      <c r="I92" s="120"/>
      <c r="J92" s="78" t="s">
        <v>103</v>
      </c>
      <c r="K92" s="76" t="s">
        <v>119</v>
      </c>
      <c r="L92" s="127"/>
      <c r="M92" s="127"/>
      <c r="N92" s="55"/>
      <c r="O92" s="55"/>
      <c r="P92" s="55"/>
      <c r="Q92" s="55"/>
      <c r="R92" s="55"/>
      <c r="S92" s="55"/>
      <c r="T92" s="55"/>
      <c r="U92" s="55"/>
      <c r="V92" s="55"/>
      <c r="W92" s="55"/>
      <c r="X92" s="55"/>
      <c r="Y92" s="55"/>
      <c r="Z92" s="55"/>
      <c r="AA92" s="55"/>
      <c r="AB92" s="55"/>
      <c r="AC92" s="55"/>
      <c r="AD92" s="80"/>
      <c r="AE92" s="80"/>
      <c r="AF92" s="80"/>
      <c r="AG92" s="80"/>
      <c r="AH92" s="80"/>
      <c r="AI92" s="80"/>
      <c r="AJ92" s="80"/>
      <c r="AK92" s="80"/>
      <c r="AL92" s="80"/>
      <c r="AM92" s="80"/>
      <c r="AN92" s="80"/>
      <c r="AO92" s="80"/>
      <c r="AP92" s="80"/>
      <c r="AQ92" s="80"/>
      <c r="AR92" s="80"/>
      <c r="AS92" s="80"/>
      <c r="AT92" s="80"/>
      <c r="AU92" s="80"/>
      <c r="AV92" s="80"/>
      <c r="AW92" s="80"/>
      <c r="AX92" s="80"/>
      <c r="AY92" s="80"/>
      <c r="AZ92" s="80"/>
      <c r="BA92" s="80"/>
      <c r="BB92" s="80"/>
      <c r="BC92" s="80"/>
      <c r="BD92" s="80"/>
      <c r="BE92" s="80"/>
      <c r="BF92" s="80"/>
      <c r="BG92" s="80"/>
      <c r="BH92" s="80"/>
      <c r="BI92" s="80"/>
      <c r="BJ92" s="80"/>
      <c r="BK92" s="80"/>
      <c r="BL92" s="80"/>
      <c r="BM92" s="80"/>
      <c r="BN92" s="80"/>
      <c r="BO92" s="80"/>
      <c r="BP92" s="80"/>
      <c r="BQ92" s="80"/>
      <c r="BR92" s="80"/>
      <c r="BS92" s="80"/>
      <c r="BT92" s="80"/>
      <c r="BU92" s="80"/>
      <c r="BV92" s="80"/>
      <c r="BW92" s="80"/>
      <c r="BX92" s="80"/>
      <c r="BY92" s="80"/>
      <c r="BZ92" s="80"/>
      <c r="CA92" s="80"/>
      <c r="CB92" s="80"/>
      <c r="CC92" s="80"/>
      <c r="CD92" s="80"/>
      <c r="CE92" s="80"/>
      <c r="CF92" s="80"/>
      <c r="CG92" s="80"/>
      <c r="CH92" s="80"/>
      <c r="CI92" s="80"/>
      <c r="CJ92" s="80"/>
      <c r="CK92" s="80"/>
      <c r="CL92" s="80"/>
      <c r="CM92" s="80"/>
      <c r="CN92" s="80"/>
      <c r="CO92" s="80"/>
      <c r="CP92" s="80"/>
      <c r="CQ92" s="80"/>
      <c r="CR92" s="80"/>
      <c r="CS92" s="80"/>
      <c r="CT92" s="80"/>
      <c r="CU92" s="80"/>
      <c r="CV92" s="80"/>
      <c r="CW92" s="80"/>
      <c r="CX92" s="80"/>
      <c r="CY92" s="80"/>
      <c r="CZ92" s="80"/>
      <c r="DA92" s="80"/>
      <c r="DB92" s="80"/>
      <c r="DC92" s="80"/>
      <c r="DD92" s="80"/>
      <c r="DE92" s="80"/>
      <c r="DF92" s="80"/>
      <c r="DG92" s="80"/>
      <c r="DH92" s="80"/>
      <c r="DI92" s="80"/>
      <c r="DJ92" s="80"/>
      <c r="DK92" s="80"/>
      <c r="DL92" s="80"/>
      <c r="DM92" s="80"/>
      <c r="DN92" s="80"/>
      <c r="DO92" s="80"/>
      <c r="DP92" s="80"/>
      <c r="DQ92" s="80"/>
      <c r="DR92" s="80"/>
      <c r="DS92" s="80"/>
      <c r="DT92" s="80"/>
      <c r="DU92" s="80"/>
      <c r="DV92" s="80"/>
      <c r="DW92" s="80"/>
      <c r="DX92" s="80"/>
      <c r="DY92" s="80"/>
      <c r="DZ92" s="80"/>
      <c r="EA92" s="80"/>
      <c r="EB92" s="80"/>
      <c r="EC92" s="80"/>
      <c r="ED92" s="80"/>
      <c r="EE92" s="80"/>
      <c r="EF92" s="80"/>
      <c r="EG92" s="80"/>
      <c r="EH92" s="80"/>
      <c r="EI92" s="80"/>
      <c r="EJ92" s="80"/>
      <c r="EK92" s="80"/>
      <c r="EL92" s="80"/>
      <c r="EM92" s="80"/>
      <c r="EN92" s="80"/>
      <c r="EO92" s="80"/>
      <c r="EP92" s="80"/>
      <c r="EQ92" s="80"/>
      <c r="ER92" s="80"/>
      <c r="ES92" s="80"/>
      <c r="ET92" s="80"/>
      <c r="EU92" s="80"/>
      <c r="EV92" s="80"/>
      <c r="EW92" s="80"/>
      <c r="EX92" s="80"/>
      <c r="EY92" s="80"/>
      <c r="EZ92" s="80"/>
      <c r="FA92" s="80"/>
      <c r="FB92" s="80"/>
      <c r="FC92" s="80"/>
      <c r="FD92" s="80"/>
      <c r="FE92" s="80"/>
      <c r="FF92" s="80"/>
      <c r="FG92" s="80"/>
      <c r="FH92" s="80"/>
      <c r="FI92" s="80"/>
      <c r="FJ92" s="80"/>
      <c r="FK92" s="80"/>
      <c r="FL92" s="80"/>
      <c r="FM92" s="80"/>
      <c r="FN92" s="80"/>
      <c r="FO92" s="80"/>
      <c r="FP92" s="80"/>
      <c r="FQ92" s="80"/>
      <c r="FR92" s="80"/>
      <c r="FS92" s="80"/>
      <c r="FT92" s="80"/>
      <c r="FU92" s="80"/>
      <c r="FV92" s="80"/>
      <c r="FW92" s="80"/>
      <c r="FX92" s="80"/>
      <c r="FY92" s="80"/>
      <c r="FZ92" s="80"/>
      <c r="GA92" s="80"/>
      <c r="GB92" s="80"/>
      <c r="GC92" s="80"/>
      <c r="GD92" s="80"/>
      <c r="GE92" s="80"/>
      <c r="GF92" s="80"/>
      <c r="GG92" s="80"/>
      <c r="GH92" s="80"/>
      <c r="GI92" s="80"/>
      <c r="GJ92" s="80"/>
      <c r="GK92" s="80"/>
      <c r="GL92" s="80"/>
      <c r="GM92" s="80"/>
      <c r="GN92" s="80"/>
      <c r="GO92" s="80"/>
      <c r="GP92" s="80"/>
      <c r="GQ92" s="80"/>
      <c r="GR92" s="80"/>
      <c r="GS92" s="80"/>
      <c r="GT92" s="80"/>
      <c r="GU92" s="80"/>
      <c r="GV92" s="80"/>
      <c r="GW92" s="80"/>
      <c r="GX92" s="80"/>
      <c r="GY92" s="80"/>
      <c r="GZ92" s="80"/>
      <c r="HA92" s="80"/>
      <c r="HB92" s="80"/>
      <c r="HC92" s="80"/>
      <c r="HD92" s="80"/>
      <c r="HE92" s="80"/>
      <c r="HF92" s="80"/>
      <c r="HG92" s="80"/>
      <c r="HH92" s="80"/>
      <c r="HI92" s="80"/>
      <c r="HJ92" s="80"/>
      <c r="HK92" s="80"/>
      <c r="HL92" s="80"/>
      <c r="HM92" s="80"/>
      <c r="HN92" s="80"/>
      <c r="HO92" s="80"/>
      <c r="HP92" s="80"/>
      <c r="HQ92" s="80"/>
      <c r="HR92" s="80"/>
      <c r="HS92" s="80"/>
      <c r="HT92" s="80"/>
      <c r="HU92" s="80"/>
      <c r="HV92" s="80"/>
      <c r="HW92" s="80"/>
      <c r="HX92" s="80"/>
      <c r="HY92" s="80"/>
      <c r="HZ92" s="80"/>
      <c r="IA92" s="80"/>
      <c r="IB92" s="80"/>
      <c r="IC92" s="80"/>
      <c r="ID92" s="80"/>
      <c r="IE92" s="80"/>
      <c r="IF92" s="80"/>
      <c r="IG92" s="80"/>
      <c r="IH92" s="80"/>
      <c r="II92" s="80"/>
      <c r="IJ92" s="80"/>
      <c r="IK92" s="80"/>
      <c r="IL92" s="80"/>
      <c r="IM92" s="80"/>
      <c r="IN92" s="80"/>
      <c r="IO92" s="80"/>
      <c r="IP92" s="80"/>
      <c r="IQ92" s="80"/>
      <c r="IR92" s="80"/>
      <c r="IS92" s="80"/>
      <c r="IT92" s="80"/>
      <c r="IU92" s="80"/>
      <c r="IV92" s="80"/>
      <c r="IW92" s="80"/>
      <c r="IX92" s="80"/>
      <c r="IY92" s="80"/>
      <c r="IZ92" s="80"/>
      <c r="JA92" s="80"/>
      <c r="JB92" s="80"/>
      <c r="JC92" s="80"/>
      <c r="JD92" s="80"/>
      <c r="JE92" s="80"/>
      <c r="JF92" s="80"/>
      <c r="JG92" s="80"/>
      <c r="JH92" s="80"/>
      <c r="JI92" s="80"/>
      <c r="JJ92" s="80"/>
      <c r="JK92" s="80"/>
      <c r="JL92" s="80"/>
      <c r="JM92" s="80"/>
      <c r="JN92" s="80"/>
      <c r="JO92" s="80"/>
      <c r="JP92" s="80"/>
      <c r="JQ92" s="80"/>
      <c r="JR92" s="80"/>
      <c r="JS92" s="80"/>
      <c r="JT92" s="80"/>
      <c r="JU92" s="80"/>
      <c r="JV92" s="80"/>
      <c r="JW92" s="80"/>
      <c r="JX92" s="80"/>
      <c r="JY92" s="80"/>
      <c r="JZ92" s="80"/>
      <c r="KA92" s="80"/>
      <c r="KB92" s="80"/>
      <c r="KC92" s="80"/>
      <c r="KD92" s="80"/>
      <c r="KE92" s="80"/>
      <c r="KF92" s="80"/>
      <c r="KG92" s="80"/>
      <c r="KH92" s="80"/>
      <c r="KI92" s="80"/>
      <c r="KJ92" s="80"/>
      <c r="KK92" s="80"/>
      <c r="KL92" s="80"/>
      <c r="KM92" s="80"/>
      <c r="KN92" s="80"/>
      <c r="KO92" s="80"/>
      <c r="KP92" s="80"/>
      <c r="KQ92" s="80"/>
      <c r="KR92" s="80"/>
      <c r="KS92" s="80"/>
      <c r="KT92" s="80"/>
      <c r="KU92" s="80"/>
      <c r="KV92" s="80"/>
      <c r="KW92" s="80"/>
      <c r="KX92" s="80"/>
      <c r="KY92" s="80"/>
      <c r="KZ92" s="80"/>
      <c r="LA92" s="80"/>
      <c r="LB92" s="80"/>
      <c r="LC92" s="80"/>
      <c r="LD92" s="80"/>
      <c r="LE92" s="80"/>
      <c r="LF92" s="80"/>
      <c r="LG92" s="80"/>
      <c r="LH92" s="80"/>
      <c r="LI92" s="80"/>
      <c r="LJ92" s="80"/>
      <c r="LK92" s="80"/>
      <c r="LL92" s="80"/>
      <c r="LM92" s="80"/>
      <c r="LN92" s="80"/>
      <c r="LO92" s="80"/>
      <c r="LP92" s="80"/>
      <c r="LQ92" s="80"/>
      <c r="LR92" s="80"/>
      <c r="LS92" s="80"/>
      <c r="LT92" s="80"/>
      <c r="LU92" s="80"/>
      <c r="LV92" s="80"/>
      <c r="LW92" s="80"/>
      <c r="LX92" s="80"/>
      <c r="LY92" s="80"/>
      <c r="LZ92" s="80"/>
      <c r="MA92" s="80"/>
      <c r="MB92" s="80"/>
      <c r="MC92" s="80"/>
      <c r="MD92" s="80"/>
      <c r="ME92" s="80"/>
      <c r="MF92" s="80"/>
      <c r="MG92" s="80"/>
      <c r="MH92" s="80"/>
      <c r="MI92" s="80"/>
      <c r="MJ92" s="80"/>
      <c r="MK92" s="80"/>
      <c r="ML92" s="80"/>
      <c r="MM92" s="80"/>
      <c r="MN92" s="80"/>
      <c r="MO92" s="80"/>
      <c r="MP92" s="80"/>
      <c r="MQ92" s="80"/>
      <c r="MR92" s="80"/>
      <c r="MS92" s="80"/>
      <c r="MT92" s="80"/>
      <c r="MU92" s="80"/>
      <c r="MV92" s="80"/>
      <c r="MW92" s="80"/>
      <c r="MX92" s="80"/>
      <c r="MY92" s="80"/>
      <c r="MZ92" s="80"/>
      <c r="NA92" s="80"/>
      <c r="NB92" s="80"/>
      <c r="NC92" s="80"/>
      <c r="ND92" s="80"/>
      <c r="NE92" s="80"/>
      <c r="NF92" s="80"/>
      <c r="NG92" s="80"/>
      <c r="NH92" s="80"/>
      <c r="NI92" s="80"/>
      <c r="NJ92" s="80"/>
      <c r="NK92" s="80"/>
      <c r="NL92" s="80"/>
      <c r="NM92" s="80"/>
      <c r="NN92" s="80"/>
      <c r="NO92" s="80"/>
      <c r="NP92" s="80"/>
      <c r="NQ92" s="80"/>
      <c r="NR92" s="80"/>
      <c r="NS92" s="80"/>
      <c r="NT92" s="80"/>
      <c r="NU92" s="80"/>
      <c r="NV92" s="80"/>
      <c r="NW92" s="80"/>
      <c r="NX92" s="80"/>
      <c r="NY92" s="80"/>
      <c r="NZ92" s="80"/>
      <c r="OA92" s="80"/>
      <c r="OB92" s="80"/>
      <c r="OC92" s="80"/>
      <c r="OD92" s="80"/>
      <c r="OE92" s="80"/>
      <c r="OF92" s="80"/>
      <c r="OG92" s="80"/>
      <c r="OH92" s="80"/>
      <c r="OI92" s="80"/>
      <c r="OJ92" s="80"/>
      <c r="OK92" s="80"/>
      <c r="OL92" s="80"/>
      <c r="OM92" s="80"/>
      <c r="ON92" s="80"/>
      <c r="OO92" s="80"/>
      <c r="OP92" s="80"/>
      <c r="OQ92" s="80"/>
      <c r="OR92" s="80"/>
      <c r="OS92" s="80"/>
      <c r="OT92" s="80"/>
      <c r="OU92" s="80"/>
      <c r="OV92" s="80"/>
      <c r="OW92" s="80"/>
      <c r="OX92" s="80"/>
      <c r="OY92" s="80"/>
      <c r="OZ92" s="80"/>
      <c r="PA92" s="80"/>
      <c r="PB92" s="80"/>
      <c r="PC92" s="80"/>
      <c r="PD92" s="80"/>
      <c r="PE92" s="80"/>
      <c r="PF92" s="80"/>
      <c r="PG92" s="80"/>
      <c r="PH92" s="80"/>
      <c r="PI92" s="80"/>
      <c r="PJ92" s="80"/>
      <c r="PK92" s="80"/>
      <c r="PL92" s="80"/>
      <c r="PM92" s="80"/>
      <c r="PN92" s="80"/>
      <c r="PO92" s="80"/>
      <c r="PP92" s="80"/>
      <c r="PQ92" s="80"/>
      <c r="PR92" s="80"/>
      <c r="PS92" s="80"/>
      <c r="PT92" s="80"/>
      <c r="PU92" s="80"/>
      <c r="PV92" s="80"/>
      <c r="PW92" s="80"/>
      <c r="PX92" s="80"/>
      <c r="PY92" s="80"/>
      <c r="PZ92" s="80"/>
      <c r="QA92" s="80"/>
      <c r="QB92" s="80"/>
      <c r="QC92" s="80"/>
      <c r="QD92" s="80"/>
      <c r="QE92" s="80"/>
      <c r="QF92" s="80"/>
      <c r="QG92" s="80"/>
      <c r="QH92" s="80"/>
      <c r="QI92" s="80"/>
      <c r="QJ92" s="80"/>
      <c r="QK92" s="80"/>
      <c r="QL92" s="80"/>
      <c r="QM92" s="80"/>
      <c r="QN92" s="80"/>
      <c r="QO92" s="80"/>
      <c r="QP92" s="80"/>
      <c r="QQ92" s="80"/>
      <c r="QR92" s="80"/>
      <c r="QS92" s="80"/>
      <c r="QT92" s="80"/>
      <c r="QU92" s="80"/>
      <c r="QV92" s="80"/>
      <c r="QW92" s="80"/>
      <c r="QX92" s="80"/>
      <c r="QY92" s="80"/>
      <c r="QZ92" s="80"/>
      <c r="RA92" s="80"/>
      <c r="RB92" s="80"/>
      <c r="RC92" s="80"/>
      <c r="RD92" s="80"/>
      <c r="RE92" s="80"/>
      <c r="RF92" s="80"/>
      <c r="RG92" s="80"/>
      <c r="RH92" s="80"/>
      <c r="RI92" s="80"/>
      <c r="RJ92" s="80"/>
      <c r="RK92" s="80"/>
      <c r="RL92" s="80"/>
      <c r="RM92" s="80"/>
      <c r="RN92" s="80"/>
      <c r="RO92" s="80"/>
      <c r="RP92" s="80"/>
      <c r="RQ92" s="80"/>
      <c r="RR92" s="80"/>
      <c r="RS92" s="80"/>
      <c r="RT92" s="80"/>
      <c r="RU92" s="80"/>
      <c r="RV92" s="80"/>
      <c r="RW92" s="80"/>
      <c r="RX92" s="80"/>
      <c r="RY92" s="80"/>
      <c r="RZ92" s="80"/>
      <c r="SA92" s="80"/>
      <c r="SB92" s="80"/>
      <c r="SC92" s="80"/>
      <c r="SD92" s="80"/>
      <c r="SE92" s="80"/>
      <c r="SF92" s="80"/>
      <c r="SG92" s="80"/>
      <c r="SH92" s="80"/>
      <c r="SI92" s="80"/>
      <c r="SJ92" s="80"/>
      <c r="SK92" s="80"/>
      <c r="SL92" s="80"/>
      <c r="SM92" s="80"/>
      <c r="SN92" s="80"/>
      <c r="SO92" s="80"/>
      <c r="SP92" s="80"/>
      <c r="SQ92" s="80"/>
      <c r="SR92" s="80"/>
      <c r="SS92" s="80"/>
      <c r="ST92" s="80"/>
      <c r="SU92" s="80"/>
      <c r="SV92" s="80"/>
      <c r="SW92" s="80"/>
      <c r="SX92" s="80"/>
      <c r="SY92" s="80"/>
      <c r="SZ92" s="80"/>
      <c r="TA92" s="80"/>
      <c r="TB92" s="80"/>
      <c r="TC92" s="80"/>
      <c r="TD92" s="80"/>
      <c r="TE92" s="80"/>
      <c r="TF92" s="80"/>
      <c r="TG92" s="80"/>
      <c r="TH92" s="80"/>
      <c r="TI92" s="80"/>
      <c r="TJ92" s="80"/>
      <c r="TK92" s="80"/>
      <c r="TL92" s="80"/>
      <c r="TM92" s="80"/>
      <c r="TN92" s="80"/>
      <c r="TO92" s="80"/>
      <c r="TP92" s="80"/>
      <c r="TQ92" s="80"/>
      <c r="TR92" s="80"/>
      <c r="TS92" s="80"/>
      <c r="TT92" s="80"/>
      <c r="TU92" s="80"/>
      <c r="TV92" s="80"/>
      <c r="TW92" s="80"/>
      <c r="TX92" s="80"/>
      <c r="TY92" s="80"/>
      <c r="TZ92" s="80"/>
      <c r="UA92" s="80"/>
      <c r="UB92" s="80"/>
      <c r="UC92" s="80"/>
      <c r="UD92" s="80"/>
      <c r="UE92" s="80"/>
      <c r="UF92" s="80"/>
      <c r="UG92" s="80"/>
    </row>
    <row r="93" spans="1:553" s="81" customFormat="1" ht="38.25" customHeight="1">
      <c r="A93" s="128" t="s">
        <v>85</v>
      </c>
      <c r="B93" s="135" t="s">
        <v>86</v>
      </c>
      <c r="C93" s="76" t="s">
        <v>7</v>
      </c>
      <c r="D93" s="61">
        <f t="shared" si="6"/>
        <v>20652.8</v>
      </c>
      <c r="E93" s="61">
        <v>0</v>
      </c>
      <c r="F93" s="61">
        <v>20652.8</v>
      </c>
      <c r="G93" s="61">
        <v>0</v>
      </c>
      <c r="H93" s="61">
        <v>0</v>
      </c>
      <c r="I93" s="118" t="s">
        <v>155</v>
      </c>
      <c r="J93" s="78" t="s">
        <v>91</v>
      </c>
      <c r="K93" s="76">
        <v>3</v>
      </c>
      <c r="L93" s="127" t="s">
        <v>165</v>
      </c>
      <c r="M93" s="127" t="s">
        <v>122</v>
      </c>
      <c r="N93" s="55"/>
      <c r="O93" s="55"/>
      <c r="P93" s="55"/>
      <c r="Q93" s="55"/>
      <c r="R93" s="55"/>
      <c r="S93" s="55"/>
      <c r="T93" s="55"/>
      <c r="U93" s="55"/>
      <c r="V93" s="55"/>
      <c r="W93" s="55"/>
      <c r="X93" s="55"/>
      <c r="Y93" s="55"/>
      <c r="Z93" s="55"/>
      <c r="AA93" s="55"/>
      <c r="AB93" s="55"/>
      <c r="AC93" s="55"/>
      <c r="AD93" s="80"/>
      <c r="AE93" s="80"/>
      <c r="AF93" s="80"/>
      <c r="AG93" s="80"/>
      <c r="AH93" s="80"/>
      <c r="AI93" s="80"/>
      <c r="AJ93" s="80"/>
      <c r="AK93" s="80"/>
      <c r="AL93" s="80"/>
      <c r="AM93" s="80"/>
      <c r="AN93" s="80"/>
      <c r="AO93" s="80"/>
      <c r="AP93" s="80"/>
      <c r="AQ93" s="80"/>
      <c r="AR93" s="80"/>
      <c r="AS93" s="80"/>
      <c r="AT93" s="80"/>
      <c r="AU93" s="80"/>
      <c r="AV93" s="80"/>
      <c r="AW93" s="80"/>
      <c r="AX93" s="80"/>
      <c r="AY93" s="80"/>
      <c r="AZ93" s="80"/>
      <c r="BA93" s="80"/>
      <c r="BB93" s="80"/>
      <c r="BC93" s="80"/>
      <c r="BD93" s="80"/>
      <c r="BE93" s="80"/>
      <c r="BF93" s="80"/>
      <c r="BG93" s="80"/>
      <c r="BH93" s="80"/>
      <c r="BI93" s="80"/>
      <c r="BJ93" s="80"/>
      <c r="BK93" s="80"/>
      <c r="BL93" s="80"/>
      <c r="BM93" s="80"/>
      <c r="BN93" s="80"/>
      <c r="BO93" s="80"/>
      <c r="BP93" s="80"/>
      <c r="BQ93" s="80"/>
      <c r="BR93" s="80"/>
      <c r="BS93" s="80"/>
      <c r="BT93" s="80"/>
      <c r="BU93" s="80"/>
      <c r="BV93" s="80"/>
      <c r="BW93" s="80"/>
      <c r="BX93" s="80"/>
      <c r="BY93" s="80"/>
      <c r="BZ93" s="80"/>
      <c r="CA93" s="80"/>
      <c r="CB93" s="80"/>
      <c r="CC93" s="80"/>
      <c r="CD93" s="80"/>
      <c r="CE93" s="80"/>
      <c r="CF93" s="80"/>
      <c r="CG93" s="80"/>
      <c r="CH93" s="80"/>
      <c r="CI93" s="80"/>
      <c r="CJ93" s="80"/>
      <c r="CK93" s="80"/>
      <c r="CL93" s="80"/>
      <c r="CM93" s="80"/>
      <c r="CN93" s="80"/>
      <c r="CO93" s="80"/>
      <c r="CP93" s="80"/>
      <c r="CQ93" s="80"/>
      <c r="CR93" s="80"/>
      <c r="CS93" s="80"/>
      <c r="CT93" s="80"/>
      <c r="CU93" s="80"/>
      <c r="CV93" s="80"/>
      <c r="CW93" s="80"/>
      <c r="CX93" s="80"/>
      <c r="CY93" s="80"/>
      <c r="CZ93" s="80"/>
      <c r="DA93" s="80"/>
      <c r="DB93" s="80"/>
      <c r="DC93" s="80"/>
      <c r="DD93" s="80"/>
      <c r="DE93" s="80"/>
      <c r="DF93" s="80"/>
      <c r="DG93" s="80"/>
      <c r="DH93" s="80"/>
      <c r="DI93" s="80"/>
      <c r="DJ93" s="80"/>
      <c r="DK93" s="80"/>
      <c r="DL93" s="80"/>
      <c r="DM93" s="80"/>
      <c r="DN93" s="80"/>
      <c r="DO93" s="80"/>
      <c r="DP93" s="80"/>
      <c r="DQ93" s="80"/>
      <c r="DR93" s="80"/>
      <c r="DS93" s="80"/>
      <c r="DT93" s="80"/>
      <c r="DU93" s="80"/>
      <c r="DV93" s="80"/>
      <c r="DW93" s="80"/>
      <c r="DX93" s="80"/>
      <c r="DY93" s="80"/>
      <c r="DZ93" s="80"/>
      <c r="EA93" s="80"/>
      <c r="EB93" s="80"/>
      <c r="EC93" s="80"/>
      <c r="ED93" s="80"/>
      <c r="EE93" s="80"/>
      <c r="EF93" s="80"/>
      <c r="EG93" s="80"/>
      <c r="EH93" s="80"/>
      <c r="EI93" s="80"/>
      <c r="EJ93" s="80"/>
      <c r="EK93" s="80"/>
      <c r="EL93" s="80"/>
      <c r="EM93" s="80"/>
      <c r="EN93" s="80"/>
      <c r="EO93" s="80"/>
      <c r="EP93" s="80"/>
      <c r="EQ93" s="80"/>
      <c r="ER93" s="80"/>
      <c r="ES93" s="80"/>
      <c r="ET93" s="80"/>
      <c r="EU93" s="80"/>
      <c r="EV93" s="80"/>
      <c r="EW93" s="80"/>
      <c r="EX93" s="80"/>
      <c r="EY93" s="80"/>
      <c r="EZ93" s="80"/>
      <c r="FA93" s="80"/>
      <c r="FB93" s="80"/>
      <c r="FC93" s="80"/>
      <c r="FD93" s="80"/>
      <c r="FE93" s="80"/>
      <c r="FF93" s="80"/>
      <c r="FG93" s="80"/>
      <c r="FH93" s="80"/>
      <c r="FI93" s="80"/>
      <c r="FJ93" s="80"/>
      <c r="FK93" s="80"/>
      <c r="FL93" s="80"/>
      <c r="FM93" s="80"/>
      <c r="FN93" s="80"/>
      <c r="FO93" s="80"/>
      <c r="FP93" s="80"/>
      <c r="FQ93" s="80"/>
      <c r="FR93" s="80"/>
      <c r="FS93" s="80"/>
      <c r="FT93" s="80"/>
      <c r="FU93" s="80"/>
      <c r="FV93" s="80"/>
      <c r="FW93" s="80"/>
      <c r="FX93" s="80"/>
      <c r="FY93" s="80"/>
      <c r="FZ93" s="80"/>
      <c r="GA93" s="80"/>
      <c r="GB93" s="80"/>
      <c r="GC93" s="80"/>
      <c r="GD93" s="80"/>
      <c r="GE93" s="80"/>
      <c r="GF93" s="80"/>
      <c r="GG93" s="80"/>
      <c r="GH93" s="80"/>
      <c r="GI93" s="80"/>
      <c r="GJ93" s="80"/>
      <c r="GK93" s="80"/>
      <c r="GL93" s="80"/>
      <c r="GM93" s="80"/>
      <c r="GN93" s="80"/>
      <c r="GO93" s="80"/>
      <c r="GP93" s="80"/>
      <c r="GQ93" s="80"/>
      <c r="GR93" s="80"/>
      <c r="GS93" s="80"/>
      <c r="GT93" s="80"/>
      <c r="GU93" s="80"/>
      <c r="GV93" s="80"/>
      <c r="GW93" s="80"/>
      <c r="GX93" s="80"/>
      <c r="GY93" s="80"/>
      <c r="GZ93" s="80"/>
      <c r="HA93" s="80"/>
      <c r="HB93" s="80"/>
      <c r="HC93" s="80"/>
      <c r="HD93" s="80"/>
      <c r="HE93" s="80"/>
      <c r="HF93" s="80"/>
      <c r="HG93" s="80"/>
      <c r="HH93" s="80"/>
      <c r="HI93" s="80"/>
      <c r="HJ93" s="80"/>
      <c r="HK93" s="80"/>
      <c r="HL93" s="80"/>
      <c r="HM93" s="80"/>
      <c r="HN93" s="80"/>
      <c r="HO93" s="80"/>
      <c r="HP93" s="80"/>
      <c r="HQ93" s="80"/>
      <c r="HR93" s="80"/>
      <c r="HS93" s="80"/>
      <c r="HT93" s="80"/>
      <c r="HU93" s="80"/>
      <c r="HV93" s="80"/>
      <c r="HW93" s="80"/>
      <c r="HX93" s="80"/>
      <c r="HY93" s="80"/>
      <c r="HZ93" s="80"/>
      <c r="IA93" s="80"/>
      <c r="IB93" s="80"/>
      <c r="IC93" s="80"/>
      <c r="ID93" s="80"/>
      <c r="IE93" s="80"/>
      <c r="IF93" s="80"/>
      <c r="IG93" s="80"/>
      <c r="IH93" s="80"/>
      <c r="II93" s="80"/>
      <c r="IJ93" s="80"/>
      <c r="IK93" s="80"/>
      <c r="IL93" s="80"/>
      <c r="IM93" s="80"/>
      <c r="IN93" s="80"/>
      <c r="IO93" s="80"/>
      <c r="IP93" s="80"/>
      <c r="IQ93" s="80"/>
      <c r="IR93" s="80"/>
      <c r="IS93" s="80"/>
      <c r="IT93" s="80"/>
      <c r="IU93" s="80"/>
      <c r="IV93" s="80"/>
      <c r="IW93" s="80"/>
      <c r="IX93" s="80"/>
      <c r="IY93" s="80"/>
      <c r="IZ93" s="80"/>
      <c r="JA93" s="80"/>
      <c r="JB93" s="80"/>
      <c r="JC93" s="80"/>
      <c r="JD93" s="80"/>
      <c r="JE93" s="80"/>
      <c r="JF93" s="80"/>
      <c r="JG93" s="80"/>
      <c r="JH93" s="80"/>
      <c r="JI93" s="80"/>
      <c r="JJ93" s="80"/>
      <c r="JK93" s="80"/>
      <c r="JL93" s="80"/>
      <c r="JM93" s="80"/>
      <c r="JN93" s="80"/>
      <c r="JO93" s="80"/>
      <c r="JP93" s="80"/>
      <c r="JQ93" s="80"/>
      <c r="JR93" s="80"/>
      <c r="JS93" s="80"/>
      <c r="JT93" s="80"/>
      <c r="JU93" s="80"/>
      <c r="JV93" s="80"/>
      <c r="JW93" s="80"/>
      <c r="JX93" s="80"/>
      <c r="JY93" s="80"/>
      <c r="JZ93" s="80"/>
      <c r="KA93" s="80"/>
      <c r="KB93" s="80"/>
      <c r="KC93" s="80"/>
      <c r="KD93" s="80"/>
      <c r="KE93" s="80"/>
      <c r="KF93" s="80"/>
      <c r="KG93" s="80"/>
      <c r="KH93" s="80"/>
      <c r="KI93" s="80"/>
      <c r="KJ93" s="80"/>
      <c r="KK93" s="80"/>
      <c r="KL93" s="80"/>
      <c r="KM93" s="80"/>
      <c r="KN93" s="80"/>
      <c r="KO93" s="80"/>
      <c r="KP93" s="80"/>
      <c r="KQ93" s="80"/>
      <c r="KR93" s="80"/>
      <c r="KS93" s="80"/>
      <c r="KT93" s="80"/>
      <c r="KU93" s="80"/>
      <c r="KV93" s="80"/>
      <c r="KW93" s="80"/>
      <c r="KX93" s="80"/>
      <c r="KY93" s="80"/>
      <c r="KZ93" s="80"/>
      <c r="LA93" s="80"/>
      <c r="LB93" s="80"/>
      <c r="LC93" s="80"/>
      <c r="LD93" s="80"/>
      <c r="LE93" s="80"/>
      <c r="LF93" s="80"/>
      <c r="LG93" s="80"/>
      <c r="LH93" s="80"/>
      <c r="LI93" s="80"/>
      <c r="LJ93" s="80"/>
      <c r="LK93" s="80"/>
      <c r="LL93" s="80"/>
      <c r="LM93" s="80"/>
      <c r="LN93" s="80"/>
      <c r="LO93" s="80"/>
      <c r="LP93" s="80"/>
      <c r="LQ93" s="80"/>
      <c r="LR93" s="80"/>
      <c r="LS93" s="80"/>
      <c r="LT93" s="80"/>
      <c r="LU93" s="80"/>
      <c r="LV93" s="80"/>
      <c r="LW93" s="80"/>
      <c r="LX93" s="80"/>
      <c r="LY93" s="80"/>
      <c r="LZ93" s="80"/>
      <c r="MA93" s="80"/>
      <c r="MB93" s="80"/>
      <c r="MC93" s="80"/>
      <c r="MD93" s="80"/>
      <c r="ME93" s="80"/>
      <c r="MF93" s="80"/>
      <c r="MG93" s="80"/>
      <c r="MH93" s="80"/>
      <c r="MI93" s="80"/>
      <c r="MJ93" s="80"/>
      <c r="MK93" s="80"/>
      <c r="ML93" s="80"/>
      <c r="MM93" s="80"/>
      <c r="MN93" s="80"/>
      <c r="MO93" s="80"/>
      <c r="MP93" s="80"/>
      <c r="MQ93" s="80"/>
      <c r="MR93" s="80"/>
      <c r="MS93" s="80"/>
      <c r="MT93" s="80"/>
      <c r="MU93" s="80"/>
      <c r="MV93" s="80"/>
      <c r="MW93" s="80"/>
      <c r="MX93" s="80"/>
      <c r="MY93" s="80"/>
      <c r="MZ93" s="80"/>
      <c r="NA93" s="80"/>
      <c r="NB93" s="80"/>
      <c r="NC93" s="80"/>
      <c r="ND93" s="80"/>
      <c r="NE93" s="80"/>
      <c r="NF93" s="80"/>
      <c r="NG93" s="80"/>
      <c r="NH93" s="80"/>
      <c r="NI93" s="80"/>
      <c r="NJ93" s="80"/>
      <c r="NK93" s="80"/>
      <c r="NL93" s="80"/>
      <c r="NM93" s="80"/>
      <c r="NN93" s="80"/>
      <c r="NO93" s="80"/>
      <c r="NP93" s="80"/>
      <c r="NQ93" s="80"/>
      <c r="NR93" s="80"/>
      <c r="NS93" s="80"/>
      <c r="NT93" s="80"/>
      <c r="NU93" s="80"/>
      <c r="NV93" s="80"/>
      <c r="NW93" s="80"/>
      <c r="NX93" s="80"/>
      <c r="NY93" s="80"/>
      <c r="NZ93" s="80"/>
      <c r="OA93" s="80"/>
      <c r="OB93" s="80"/>
      <c r="OC93" s="80"/>
      <c r="OD93" s="80"/>
      <c r="OE93" s="80"/>
      <c r="OF93" s="80"/>
      <c r="OG93" s="80"/>
      <c r="OH93" s="80"/>
      <c r="OI93" s="80"/>
      <c r="OJ93" s="80"/>
      <c r="OK93" s="80"/>
      <c r="OL93" s="80"/>
      <c r="OM93" s="80"/>
      <c r="ON93" s="80"/>
      <c r="OO93" s="80"/>
      <c r="OP93" s="80"/>
      <c r="OQ93" s="80"/>
      <c r="OR93" s="80"/>
      <c r="OS93" s="80"/>
      <c r="OT93" s="80"/>
      <c r="OU93" s="80"/>
      <c r="OV93" s="80"/>
      <c r="OW93" s="80"/>
      <c r="OX93" s="80"/>
      <c r="OY93" s="80"/>
      <c r="OZ93" s="80"/>
      <c r="PA93" s="80"/>
      <c r="PB93" s="80"/>
      <c r="PC93" s="80"/>
      <c r="PD93" s="80"/>
      <c r="PE93" s="80"/>
      <c r="PF93" s="80"/>
      <c r="PG93" s="80"/>
      <c r="PH93" s="80"/>
      <c r="PI93" s="80"/>
      <c r="PJ93" s="80"/>
      <c r="PK93" s="80"/>
      <c r="PL93" s="80"/>
      <c r="PM93" s="80"/>
      <c r="PN93" s="80"/>
      <c r="PO93" s="80"/>
      <c r="PP93" s="80"/>
      <c r="PQ93" s="80"/>
      <c r="PR93" s="80"/>
      <c r="PS93" s="80"/>
      <c r="PT93" s="80"/>
      <c r="PU93" s="80"/>
      <c r="PV93" s="80"/>
      <c r="PW93" s="80"/>
      <c r="PX93" s="80"/>
      <c r="PY93" s="80"/>
      <c r="PZ93" s="80"/>
      <c r="QA93" s="80"/>
      <c r="QB93" s="80"/>
      <c r="QC93" s="80"/>
      <c r="QD93" s="80"/>
      <c r="QE93" s="80"/>
      <c r="QF93" s="80"/>
      <c r="QG93" s="80"/>
      <c r="QH93" s="80"/>
      <c r="QI93" s="80"/>
      <c r="QJ93" s="80"/>
      <c r="QK93" s="80"/>
      <c r="QL93" s="80"/>
      <c r="QM93" s="80"/>
      <c r="QN93" s="80"/>
      <c r="QO93" s="80"/>
      <c r="QP93" s="80"/>
      <c r="QQ93" s="80"/>
      <c r="QR93" s="80"/>
      <c r="QS93" s="80"/>
      <c r="QT93" s="80"/>
      <c r="QU93" s="80"/>
      <c r="QV93" s="80"/>
      <c r="QW93" s="80"/>
      <c r="QX93" s="80"/>
      <c r="QY93" s="80"/>
      <c r="QZ93" s="80"/>
      <c r="RA93" s="80"/>
      <c r="RB93" s="80"/>
      <c r="RC93" s="80"/>
      <c r="RD93" s="80"/>
      <c r="RE93" s="80"/>
      <c r="RF93" s="80"/>
      <c r="RG93" s="80"/>
      <c r="RH93" s="80"/>
      <c r="RI93" s="80"/>
      <c r="RJ93" s="80"/>
      <c r="RK93" s="80"/>
      <c r="RL93" s="80"/>
      <c r="RM93" s="80"/>
      <c r="RN93" s="80"/>
      <c r="RO93" s="80"/>
      <c r="RP93" s="80"/>
      <c r="RQ93" s="80"/>
      <c r="RR93" s="80"/>
      <c r="RS93" s="80"/>
      <c r="RT93" s="80"/>
      <c r="RU93" s="80"/>
      <c r="RV93" s="80"/>
      <c r="RW93" s="80"/>
      <c r="RX93" s="80"/>
      <c r="RY93" s="80"/>
      <c r="RZ93" s="80"/>
      <c r="SA93" s="80"/>
      <c r="SB93" s="80"/>
      <c r="SC93" s="80"/>
      <c r="SD93" s="80"/>
      <c r="SE93" s="80"/>
      <c r="SF93" s="80"/>
      <c r="SG93" s="80"/>
      <c r="SH93" s="80"/>
      <c r="SI93" s="80"/>
      <c r="SJ93" s="80"/>
      <c r="SK93" s="80"/>
      <c r="SL93" s="80"/>
      <c r="SM93" s="80"/>
      <c r="SN93" s="80"/>
      <c r="SO93" s="80"/>
      <c r="SP93" s="80"/>
      <c r="SQ93" s="80"/>
      <c r="SR93" s="80"/>
      <c r="SS93" s="80"/>
      <c r="ST93" s="80"/>
      <c r="SU93" s="80"/>
      <c r="SV93" s="80"/>
      <c r="SW93" s="80"/>
      <c r="SX93" s="80"/>
      <c r="SY93" s="80"/>
      <c r="SZ93" s="80"/>
      <c r="TA93" s="80"/>
      <c r="TB93" s="80"/>
      <c r="TC93" s="80"/>
      <c r="TD93" s="80"/>
      <c r="TE93" s="80"/>
      <c r="TF93" s="80"/>
      <c r="TG93" s="80"/>
      <c r="TH93" s="80"/>
      <c r="TI93" s="80"/>
      <c r="TJ93" s="80"/>
      <c r="TK93" s="80"/>
      <c r="TL93" s="80"/>
      <c r="TM93" s="80"/>
      <c r="TN93" s="80"/>
      <c r="TO93" s="80"/>
      <c r="TP93" s="80"/>
      <c r="TQ93" s="80"/>
      <c r="TR93" s="80"/>
      <c r="TS93" s="80"/>
      <c r="TT93" s="80"/>
      <c r="TU93" s="80"/>
      <c r="TV93" s="80"/>
      <c r="TW93" s="80"/>
      <c r="TX93" s="80"/>
      <c r="TY93" s="80"/>
      <c r="TZ93" s="80"/>
      <c r="UA93" s="80"/>
      <c r="UB93" s="80"/>
      <c r="UC93" s="80"/>
      <c r="UD93" s="80"/>
      <c r="UE93" s="80"/>
      <c r="UF93" s="80"/>
      <c r="UG93" s="80"/>
    </row>
    <row r="94" spans="1:553" ht="45" customHeight="1">
      <c r="A94" s="119"/>
      <c r="B94" s="135"/>
      <c r="C94" s="76" t="s">
        <v>8</v>
      </c>
      <c r="D94" s="61">
        <f t="shared" si="6"/>
        <v>0</v>
      </c>
      <c r="E94" s="61">
        <v>0</v>
      </c>
      <c r="F94" s="61">
        <v>0</v>
      </c>
      <c r="G94" s="61">
        <v>0</v>
      </c>
      <c r="H94" s="61">
        <v>0</v>
      </c>
      <c r="I94" s="119"/>
      <c r="J94" s="78" t="s">
        <v>91</v>
      </c>
      <c r="K94" s="76">
        <v>0</v>
      </c>
      <c r="L94" s="127"/>
      <c r="M94" s="127"/>
    </row>
    <row r="95" spans="1:553" ht="45" customHeight="1">
      <c r="A95" s="119"/>
      <c r="B95" s="135"/>
      <c r="C95" s="76" t="s">
        <v>66</v>
      </c>
      <c r="D95" s="61">
        <f t="shared" si="6"/>
        <v>0</v>
      </c>
      <c r="E95" s="61">
        <v>0</v>
      </c>
      <c r="F95" s="61">
        <v>0</v>
      </c>
      <c r="G95" s="61">
        <v>0</v>
      </c>
      <c r="H95" s="61">
        <v>0</v>
      </c>
      <c r="I95" s="119"/>
      <c r="J95" s="78" t="s">
        <v>285</v>
      </c>
      <c r="K95" s="76">
        <v>0</v>
      </c>
      <c r="L95" s="127"/>
      <c r="M95" s="127"/>
    </row>
    <row r="96" spans="1:553" ht="56.25" customHeight="1">
      <c r="A96" s="120"/>
      <c r="B96" s="135"/>
      <c r="C96" s="76" t="s">
        <v>283</v>
      </c>
      <c r="D96" s="61">
        <f t="shared" si="6"/>
        <v>0</v>
      </c>
      <c r="E96" s="61">
        <v>0</v>
      </c>
      <c r="F96" s="61">
        <v>0</v>
      </c>
      <c r="G96" s="61">
        <v>0</v>
      </c>
      <c r="H96" s="61">
        <v>0</v>
      </c>
      <c r="I96" s="120"/>
      <c r="J96" s="78" t="s">
        <v>91</v>
      </c>
      <c r="K96" s="76">
        <v>0</v>
      </c>
      <c r="L96" s="127"/>
      <c r="M96" s="127"/>
    </row>
    <row r="97" spans="1:13">
      <c r="A97" s="137" t="s">
        <v>129</v>
      </c>
      <c r="B97" s="132"/>
      <c r="C97" s="76" t="s">
        <v>7</v>
      </c>
      <c r="D97" s="61">
        <f t="shared" si="6"/>
        <v>20652.8</v>
      </c>
      <c r="E97" s="61">
        <f>E89+E93</f>
        <v>0</v>
      </c>
      <c r="F97" s="61">
        <f t="shared" ref="F97:H97" si="7">F89+F93</f>
        <v>20652.8</v>
      </c>
      <c r="G97" s="61">
        <f t="shared" si="7"/>
        <v>0</v>
      </c>
      <c r="H97" s="61">
        <f t="shared" si="7"/>
        <v>0</v>
      </c>
      <c r="I97" s="127" t="s">
        <v>17</v>
      </c>
      <c r="J97" s="127" t="s">
        <v>17</v>
      </c>
      <c r="K97" s="127" t="s">
        <v>17</v>
      </c>
      <c r="L97" s="127" t="s">
        <v>17</v>
      </c>
      <c r="M97" s="127" t="s">
        <v>17</v>
      </c>
    </row>
    <row r="98" spans="1:13">
      <c r="A98" s="138"/>
      <c r="B98" s="133"/>
      <c r="C98" s="76" t="s">
        <v>8</v>
      </c>
      <c r="D98" s="61">
        <f t="shared" si="6"/>
        <v>0</v>
      </c>
      <c r="E98" s="61">
        <f t="shared" ref="E98:H100" si="8">E90+E94</f>
        <v>0</v>
      </c>
      <c r="F98" s="61">
        <f t="shared" si="8"/>
        <v>0</v>
      </c>
      <c r="G98" s="61">
        <f t="shared" si="8"/>
        <v>0</v>
      </c>
      <c r="H98" s="61">
        <f t="shared" si="8"/>
        <v>0</v>
      </c>
      <c r="I98" s="127"/>
      <c r="J98" s="127"/>
      <c r="K98" s="127"/>
      <c r="L98" s="127"/>
      <c r="M98" s="127"/>
    </row>
    <row r="99" spans="1:13">
      <c r="A99" s="138"/>
      <c r="B99" s="133"/>
      <c r="C99" s="76" t="s">
        <v>66</v>
      </c>
      <c r="D99" s="61">
        <f t="shared" si="6"/>
        <v>0</v>
      </c>
      <c r="E99" s="61">
        <f t="shared" si="8"/>
        <v>0</v>
      </c>
      <c r="F99" s="61">
        <f t="shared" si="8"/>
        <v>0</v>
      </c>
      <c r="G99" s="61">
        <f t="shared" si="8"/>
        <v>0</v>
      </c>
      <c r="H99" s="61">
        <f t="shared" si="8"/>
        <v>0</v>
      </c>
      <c r="I99" s="127"/>
      <c r="J99" s="127"/>
      <c r="K99" s="127"/>
      <c r="L99" s="127"/>
      <c r="M99" s="127"/>
    </row>
    <row r="100" spans="1:13">
      <c r="A100" s="139"/>
      <c r="B100" s="134"/>
      <c r="C100" s="76" t="s">
        <v>283</v>
      </c>
      <c r="D100" s="61">
        <f t="shared" si="6"/>
        <v>0</v>
      </c>
      <c r="E100" s="61">
        <f t="shared" si="8"/>
        <v>0</v>
      </c>
      <c r="F100" s="61">
        <f t="shared" si="8"/>
        <v>0</v>
      </c>
      <c r="G100" s="61">
        <f t="shared" si="8"/>
        <v>0</v>
      </c>
      <c r="H100" s="61">
        <f t="shared" si="8"/>
        <v>0</v>
      </c>
      <c r="I100" s="127"/>
      <c r="J100" s="127"/>
      <c r="K100" s="127"/>
      <c r="L100" s="127"/>
      <c r="M100" s="127"/>
    </row>
    <row r="101" spans="1:13" ht="67.5" customHeight="1">
      <c r="A101" s="135" t="s">
        <v>147</v>
      </c>
      <c r="B101" s="135"/>
      <c r="C101" s="135"/>
      <c r="D101" s="135"/>
      <c r="E101" s="135"/>
      <c r="F101" s="135"/>
      <c r="G101" s="135"/>
      <c r="H101" s="135"/>
      <c r="I101" s="135"/>
      <c r="J101" s="135"/>
      <c r="K101" s="135"/>
      <c r="L101" s="135"/>
      <c r="M101" s="135"/>
    </row>
    <row r="102" spans="1:13" ht="27" customHeight="1">
      <c r="A102" s="131" t="s">
        <v>92</v>
      </c>
      <c r="B102" s="135" t="s">
        <v>124</v>
      </c>
      <c r="C102" s="135"/>
      <c r="D102" s="135"/>
      <c r="E102" s="135"/>
      <c r="F102" s="135"/>
      <c r="G102" s="135"/>
      <c r="H102" s="135"/>
      <c r="I102" s="135"/>
      <c r="J102" s="135"/>
      <c r="K102" s="135"/>
      <c r="L102" s="135"/>
      <c r="M102" s="135"/>
    </row>
    <row r="103" spans="1:13" ht="27" customHeight="1">
      <c r="A103" s="131"/>
      <c r="B103" s="135" t="s">
        <v>65</v>
      </c>
      <c r="C103" s="135"/>
      <c r="D103" s="135"/>
      <c r="E103" s="135"/>
      <c r="F103" s="135"/>
      <c r="G103" s="135"/>
      <c r="H103" s="135"/>
      <c r="I103" s="135"/>
      <c r="J103" s="135"/>
      <c r="K103" s="135"/>
      <c r="L103" s="135"/>
      <c r="M103" s="135"/>
    </row>
    <row r="104" spans="1:13" ht="54.75" customHeight="1">
      <c r="A104" s="131" t="s">
        <v>183</v>
      </c>
      <c r="B104" s="118" t="s">
        <v>269</v>
      </c>
      <c r="C104" s="76" t="s">
        <v>21</v>
      </c>
      <c r="D104" s="76">
        <f>SUM(E104:H104)</f>
        <v>153.30000000000001</v>
      </c>
      <c r="E104" s="76">
        <f>E108+E112+E116</f>
        <v>0</v>
      </c>
      <c r="F104" s="76">
        <f t="shared" ref="F104:H104" si="9">F108+F112+F116</f>
        <v>0</v>
      </c>
      <c r="G104" s="76">
        <f t="shared" si="9"/>
        <v>153.30000000000001</v>
      </c>
      <c r="H104" s="76">
        <f t="shared" si="9"/>
        <v>0</v>
      </c>
      <c r="I104" s="140" t="s">
        <v>87</v>
      </c>
      <c r="J104" s="118" t="s">
        <v>88</v>
      </c>
      <c r="K104" s="76">
        <v>71</v>
      </c>
      <c r="L104" s="118" t="s">
        <v>154</v>
      </c>
      <c r="M104" s="118" t="s">
        <v>179</v>
      </c>
    </row>
    <row r="105" spans="1:13" ht="54.75" customHeight="1">
      <c r="A105" s="131"/>
      <c r="B105" s="119"/>
      <c r="C105" s="76" t="s">
        <v>22</v>
      </c>
      <c r="D105" s="76">
        <f t="shared" ref="D105:D122" si="10">SUM(E105:H105)</f>
        <v>185</v>
      </c>
      <c r="E105" s="76">
        <f t="shared" ref="E105:H105" si="11">E109+E113+E117</f>
        <v>0</v>
      </c>
      <c r="F105" s="76">
        <f t="shared" si="11"/>
        <v>0</v>
      </c>
      <c r="G105" s="76">
        <f t="shared" si="11"/>
        <v>185</v>
      </c>
      <c r="H105" s="76">
        <f t="shared" si="11"/>
        <v>0</v>
      </c>
      <c r="I105" s="141"/>
      <c r="J105" s="119"/>
      <c r="K105" s="76">
        <v>61</v>
      </c>
      <c r="L105" s="119"/>
      <c r="M105" s="119"/>
    </row>
    <row r="106" spans="1:13" ht="56.25" customHeight="1">
      <c r="A106" s="131"/>
      <c r="B106" s="119"/>
      <c r="C106" s="76" t="s">
        <v>66</v>
      </c>
      <c r="D106" s="76">
        <f t="shared" si="10"/>
        <v>185</v>
      </c>
      <c r="E106" s="76">
        <f>E111+E115+E119</f>
        <v>0</v>
      </c>
      <c r="F106" s="76">
        <f>F111+F115+F119</f>
        <v>0</v>
      </c>
      <c r="G106" s="76">
        <f t="shared" ref="G106" si="12">G110+G114+G118</f>
        <v>185</v>
      </c>
      <c r="H106" s="76">
        <f>H111+H115+H119</f>
        <v>0</v>
      </c>
      <c r="I106" s="141"/>
      <c r="J106" s="119"/>
      <c r="K106" s="76">
        <v>61</v>
      </c>
      <c r="L106" s="119"/>
      <c r="M106" s="119"/>
    </row>
    <row r="107" spans="1:13" ht="56.25" customHeight="1">
      <c r="A107" s="131"/>
      <c r="B107" s="120"/>
      <c r="C107" s="76" t="s">
        <v>287</v>
      </c>
      <c r="D107" s="76">
        <f t="shared" si="10"/>
        <v>185</v>
      </c>
      <c r="E107" s="76">
        <f>E112+E116+E120</f>
        <v>0</v>
      </c>
      <c r="F107" s="76">
        <f>F112+F116+F120</f>
        <v>0</v>
      </c>
      <c r="G107" s="76">
        <f t="shared" ref="G107" si="13">G111+G115+G119</f>
        <v>185</v>
      </c>
      <c r="H107" s="76">
        <f>H112+H116+H120</f>
        <v>0</v>
      </c>
      <c r="I107" s="141"/>
      <c r="J107" s="119"/>
      <c r="K107" s="76">
        <v>61</v>
      </c>
      <c r="L107" s="119"/>
      <c r="M107" s="119"/>
    </row>
    <row r="108" spans="1:13" ht="27" customHeight="1">
      <c r="A108" s="131"/>
      <c r="B108" s="140" t="s">
        <v>151</v>
      </c>
      <c r="C108" s="76" t="s">
        <v>21</v>
      </c>
      <c r="D108" s="76">
        <f t="shared" si="10"/>
        <v>110.7</v>
      </c>
      <c r="E108" s="76">
        <v>0</v>
      </c>
      <c r="F108" s="76">
        <v>0</v>
      </c>
      <c r="G108" s="76">
        <v>110.7</v>
      </c>
      <c r="H108" s="76">
        <v>0</v>
      </c>
      <c r="I108" s="141"/>
      <c r="J108" s="119"/>
      <c r="K108" s="76">
        <v>49</v>
      </c>
      <c r="L108" s="119"/>
      <c r="M108" s="119"/>
    </row>
    <row r="109" spans="1:13" ht="27" customHeight="1">
      <c r="A109" s="131"/>
      <c r="B109" s="141"/>
      <c r="C109" s="76" t="s">
        <v>22</v>
      </c>
      <c r="D109" s="76">
        <f t="shared" si="10"/>
        <v>120</v>
      </c>
      <c r="E109" s="76">
        <v>0</v>
      </c>
      <c r="F109" s="76">
        <v>0</v>
      </c>
      <c r="G109" s="76">
        <v>120</v>
      </c>
      <c r="H109" s="76">
        <v>0</v>
      </c>
      <c r="I109" s="141"/>
      <c r="J109" s="119"/>
      <c r="K109" s="76">
        <v>51</v>
      </c>
      <c r="L109" s="119"/>
      <c r="M109" s="119"/>
    </row>
    <row r="110" spans="1:13" ht="27" customHeight="1">
      <c r="A110" s="131"/>
      <c r="B110" s="141"/>
      <c r="C110" s="76" t="s">
        <v>66</v>
      </c>
      <c r="D110" s="76">
        <f t="shared" si="10"/>
        <v>120</v>
      </c>
      <c r="E110" s="76">
        <v>0</v>
      </c>
      <c r="F110" s="76">
        <v>0</v>
      </c>
      <c r="G110" s="76">
        <v>120</v>
      </c>
      <c r="H110" s="76">
        <v>0</v>
      </c>
      <c r="I110" s="141"/>
      <c r="J110" s="119"/>
      <c r="K110" s="76">
        <v>51</v>
      </c>
      <c r="L110" s="119"/>
      <c r="M110" s="119"/>
    </row>
    <row r="111" spans="1:13" ht="27" customHeight="1">
      <c r="A111" s="131"/>
      <c r="B111" s="142"/>
      <c r="C111" s="76" t="s">
        <v>283</v>
      </c>
      <c r="D111" s="76">
        <f t="shared" si="10"/>
        <v>120</v>
      </c>
      <c r="E111" s="76">
        <v>0</v>
      </c>
      <c r="F111" s="76">
        <v>0</v>
      </c>
      <c r="G111" s="76">
        <v>120</v>
      </c>
      <c r="H111" s="76">
        <v>0</v>
      </c>
      <c r="I111" s="141"/>
      <c r="J111" s="119"/>
      <c r="K111" s="76">
        <v>51</v>
      </c>
      <c r="L111" s="119"/>
      <c r="M111" s="119"/>
    </row>
    <row r="112" spans="1:13" ht="27" customHeight="1">
      <c r="A112" s="131"/>
      <c r="B112" s="118" t="s">
        <v>152</v>
      </c>
      <c r="C112" s="76" t="s">
        <v>21</v>
      </c>
      <c r="D112" s="76">
        <f t="shared" si="10"/>
        <v>27.6</v>
      </c>
      <c r="E112" s="76">
        <v>0</v>
      </c>
      <c r="F112" s="76">
        <v>0</v>
      </c>
      <c r="G112" s="76">
        <v>27.6</v>
      </c>
      <c r="H112" s="76">
        <v>0</v>
      </c>
      <c r="I112" s="141"/>
      <c r="J112" s="119"/>
      <c r="K112" s="76">
        <v>21</v>
      </c>
      <c r="L112" s="119"/>
      <c r="M112" s="119"/>
    </row>
    <row r="113" spans="1:13" ht="27" customHeight="1">
      <c r="A113" s="131"/>
      <c r="B113" s="119"/>
      <c r="C113" s="76" t="s">
        <v>22</v>
      </c>
      <c r="D113" s="76">
        <f t="shared" si="10"/>
        <v>50</v>
      </c>
      <c r="E113" s="76">
        <v>0</v>
      </c>
      <c r="F113" s="76">
        <v>0</v>
      </c>
      <c r="G113" s="76">
        <v>50</v>
      </c>
      <c r="H113" s="76">
        <v>0</v>
      </c>
      <c r="I113" s="141"/>
      <c r="J113" s="119"/>
      <c r="K113" s="76">
        <v>9</v>
      </c>
      <c r="L113" s="119"/>
      <c r="M113" s="119"/>
    </row>
    <row r="114" spans="1:13" ht="27" customHeight="1">
      <c r="A114" s="131"/>
      <c r="B114" s="119"/>
      <c r="C114" s="76" t="s">
        <v>66</v>
      </c>
      <c r="D114" s="76">
        <f t="shared" si="10"/>
        <v>50</v>
      </c>
      <c r="E114" s="76">
        <v>0</v>
      </c>
      <c r="F114" s="76">
        <v>0</v>
      </c>
      <c r="G114" s="76">
        <v>50</v>
      </c>
      <c r="H114" s="76">
        <v>0</v>
      </c>
      <c r="I114" s="141"/>
      <c r="J114" s="119"/>
      <c r="K114" s="76">
        <v>9</v>
      </c>
      <c r="L114" s="119"/>
      <c r="M114" s="119"/>
    </row>
    <row r="115" spans="1:13" ht="27" customHeight="1">
      <c r="A115" s="131"/>
      <c r="B115" s="120"/>
      <c r="C115" s="76" t="s">
        <v>283</v>
      </c>
      <c r="D115" s="76">
        <f t="shared" si="10"/>
        <v>50</v>
      </c>
      <c r="E115" s="76">
        <v>0</v>
      </c>
      <c r="F115" s="76">
        <v>0</v>
      </c>
      <c r="G115" s="76">
        <v>50</v>
      </c>
      <c r="H115" s="76">
        <v>0</v>
      </c>
      <c r="I115" s="141"/>
      <c r="J115" s="119"/>
      <c r="K115" s="76">
        <v>9</v>
      </c>
      <c r="L115" s="119"/>
      <c r="M115" s="119"/>
    </row>
    <row r="116" spans="1:13" ht="27" customHeight="1">
      <c r="A116" s="131"/>
      <c r="B116" s="140" t="s">
        <v>153</v>
      </c>
      <c r="C116" s="76" t="s">
        <v>21</v>
      </c>
      <c r="D116" s="76">
        <f t="shared" si="10"/>
        <v>15</v>
      </c>
      <c r="E116" s="76">
        <v>0</v>
      </c>
      <c r="F116" s="76">
        <v>0</v>
      </c>
      <c r="G116" s="76">
        <v>15</v>
      </c>
      <c r="H116" s="76">
        <v>0</v>
      </c>
      <c r="I116" s="141"/>
      <c r="J116" s="119"/>
      <c r="K116" s="76">
        <v>1</v>
      </c>
      <c r="L116" s="119"/>
      <c r="M116" s="119"/>
    </row>
    <row r="117" spans="1:13" ht="27" customHeight="1">
      <c r="A117" s="131"/>
      <c r="B117" s="141"/>
      <c r="C117" s="76" t="s">
        <v>22</v>
      </c>
      <c r="D117" s="76">
        <f t="shared" si="10"/>
        <v>15</v>
      </c>
      <c r="E117" s="76">
        <v>0</v>
      </c>
      <c r="F117" s="76">
        <v>0</v>
      </c>
      <c r="G117" s="76">
        <v>15</v>
      </c>
      <c r="H117" s="76">
        <v>0</v>
      </c>
      <c r="I117" s="141"/>
      <c r="J117" s="119"/>
      <c r="K117" s="76">
        <v>1</v>
      </c>
      <c r="L117" s="119"/>
      <c r="M117" s="119"/>
    </row>
    <row r="118" spans="1:13" ht="27" customHeight="1">
      <c r="A118" s="131"/>
      <c r="B118" s="141"/>
      <c r="C118" s="76" t="s">
        <v>66</v>
      </c>
      <c r="D118" s="76">
        <f t="shared" si="10"/>
        <v>15</v>
      </c>
      <c r="E118" s="76">
        <v>0</v>
      </c>
      <c r="F118" s="76">
        <v>0</v>
      </c>
      <c r="G118" s="76">
        <v>15</v>
      </c>
      <c r="H118" s="76">
        <v>0</v>
      </c>
      <c r="I118" s="141"/>
      <c r="J118" s="119"/>
      <c r="K118" s="76">
        <v>1</v>
      </c>
      <c r="L118" s="119"/>
      <c r="M118" s="119"/>
    </row>
    <row r="119" spans="1:13" ht="27" customHeight="1">
      <c r="A119" s="131"/>
      <c r="B119" s="142"/>
      <c r="C119" s="76" t="s">
        <v>283</v>
      </c>
      <c r="D119" s="76">
        <f t="shared" si="10"/>
        <v>15</v>
      </c>
      <c r="E119" s="76">
        <v>0</v>
      </c>
      <c r="F119" s="76">
        <v>0</v>
      </c>
      <c r="G119" s="76">
        <v>15</v>
      </c>
      <c r="H119" s="76">
        <v>0</v>
      </c>
      <c r="I119" s="142"/>
      <c r="J119" s="120"/>
      <c r="K119" s="76">
        <v>1</v>
      </c>
      <c r="L119" s="120"/>
      <c r="M119" s="120"/>
    </row>
    <row r="120" spans="1:13" ht="27" customHeight="1">
      <c r="A120" s="137" t="s">
        <v>129</v>
      </c>
      <c r="B120" s="132"/>
      <c r="C120" s="76" t="s">
        <v>7</v>
      </c>
      <c r="D120" s="76">
        <f t="shared" si="10"/>
        <v>153.30000000000001</v>
      </c>
      <c r="E120" s="76">
        <f>E104</f>
        <v>0</v>
      </c>
      <c r="F120" s="76">
        <f t="shared" ref="F120:H120" si="14">F104</f>
        <v>0</v>
      </c>
      <c r="G120" s="76">
        <f t="shared" si="14"/>
        <v>153.30000000000001</v>
      </c>
      <c r="H120" s="76">
        <f t="shared" si="14"/>
        <v>0</v>
      </c>
      <c r="I120" s="135" t="s">
        <v>17</v>
      </c>
      <c r="J120" s="135" t="s">
        <v>17</v>
      </c>
      <c r="K120" s="127" t="s">
        <v>17</v>
      </c>
      <c r="L120" s="135" t="s">
        <v>17</v>
      </c>
      <c r="M120" s="135" t="s">
        <v>17</v>
      </c>
    </row>
    <row r="121" spans="1:13" ht="27" customHeight="1">
      <c r="A121" s="138"/>
      <c r="B121" s="133"/>
      <c r="C121" s="76" t="s">
        <v>8</v>
      </c>
      <c r="D121" s="76">
        <f t="shared" si="10"/>
        <v>185</v>
      </c>
      <c r="E121" s="76">
        <f t="shared" ref="E121:H122" si="15">E105</f>
        <v>0</v>
      </c>
      <c r="F121" s="76">
        <f t="shared" si="15"/>
        <v>0</v>
      </c>
      <c r="G121" s="76">
        <f t="shared" si="15"/>
        <v>185</v>
      </c>
      <c r="H121" s="76">
        <f t="shared" si="15"/>
        <v>0</v>
      </c>
      <c r="I121" s="135"/>
      <c r="J121" s="135"/>
      <c r="K121" s="127"/>
      <c r="L121" s="135"/>
      <c r="M121" s="135"/>
    </row>
    <row r="122" spans="1:13" ht="27" customHeight="1">
      <c r="A122" s="138"/>
      <c r="B122" s="133"/>
      <c r="C122" s="76" t="s">
        <v>66</v>
      </c>
      <c r="D122" s="76">
        <f t="shared" si="10"/>
        <v>185</v>
      </c>
      <c r="E122" s="76">
        <f t="shared" si="15"/>
        <v>0</v>
      </c>
      <c r="F122" s="76">
        <f t="shared" si="15"/>
        <v>0</v>
      </c>
      <c r="G122" s="76">
        <f t="shared" ref="G122" si="16">G106</f>
        <v>185</v>
      </c>
      <c r="H122" s="76">
        <f t="shared" si="15"/>
        <v>0</v>
      </c>
      <c r="I122" s="135"/>
      <c r="J122" s="135"/>
      <c r="K122" s="127"/>
      <c r="L122" s="135"/>
      <c r="M122" s="135"/>
    </row>
    <row r="123" spans="1:13" ht="27" customHeight="1">
      <c r="A123" s="139"/>
      <c r="B123" s="134"/>
      <c r="C123" s="76" t="s">
        <v>283</v>
      </c>
      <c r="D123" s="76">
        <f t="shared" ref="D123:H123" si="17">D106</f>
        <v>185</v>
      </c>
      <c r="E123" s="76">
        <f t="shared" si="17"/>
        <v>0</v>
      </c>
      <c r="F123" s="76">
        <f t="shared" si="17"/>
        <v>0</v>
      </c>
      <c r="G123" s="76">
        <f t="shared" si="17"/>
        <v>185</v>
      </c>
      <c r="H123" s="76">
        <f t="shared" si="17"/>
        <v>0</v>
      </c>
      <c r="I123" s="135"/>
      <c r="J123" s="135"/>
      <c r="K123" s="127"/>
      <c r="L123" s="135"/>
      <c r="M123" s="135"/>
    </row>
    <row r="124" spans="1:13" s="80" customFormat="1" ht="39.75" customHeight="1">
      <c r="A124" s="135" t="s">
        <v>131</v>
      </c>
      <c r="B124" s="135"/>
      <c r="C124" s="135"/>
      <c r="D124" s="135"/>
      <c r="E124" s="135"/>
      <c r="F124" s="135"/>
      <c r="G124" s="135"/>
      <c r="H124" s="135"/>
      <c r="I124" s="135"/>
      <c r="J124" s="135"/>
      <c r="K124" s="135"/>
      <c r="L124" s="135"/>
      <c r="M124" s="135"/>
    </row>
    <row r="125" spans="1:13" s="80" customFormat="1" ht="39.75" customHeight="1">
      <c r="A125" s="128" t="s">
        <v>114</v>
      </c>
      <c r="B125" s="135" t="s">
        <v>132</v>
      </c>
      <c r="C125" s="135"/>
      <c r="D125" s="135"/>
      <c r="E125" s="135"/>
      <c r="F125" s="135"/>
      <c r="G125" s="135"/>
      <c r="H125" s="135"/>
      <c r="I125" s="135"/>
      <c r="J125" s="135"/>
      <c r="K125" s="135"/>
      <c r="L125" s="135"/>
      <c r="M125" s="135"/>
    </row>
    <row r="126" spans="1:13" s="80" customFormat="1" ht="27" customHeight="1">
      <c r="A126" s="130"/>
      <c r="B126" s="135" t="s">
        <v>84</v>
      </c>
      <c r="C126" s="135"/>
      <c r="D126" s="135"/>
      <c r="E126" s="135"/>
      <c r="F126" s="135"/>
      <c r="G126" s="135"/>
      <c r="H126" s="135"/>
      <c r="I126" s="135"/>
      <c r="J126" s="135"/>
      <c r="K126" s="135"/>
      <c r="L126" s="135"/>
      <c r="M126" s="135"/>
    </row>
    <row r="127" spans="1:13" s="80" customFormat="1" ht="57" customHeight="1">
      <c r="A127" s="128" t="s">
        <v>116</v>
      </c>
      <c r="B127" s="118" t="s">
        <v>193</v>
      </c>
      <c r="C127" s="76" t="s">
        <v>7</v>
      </c>
      <c r="D127" s="61">
        <f>SUM(E127:H127)</f>
        <v>1030</v>
      </c>
      <c r="E127" s="61">
        <f>E131+E135+E139</f>
        <v>0</v>
      </c>
      <c r="F127" s="61">
        <f t="shared" ref="F127:H127" si="18">F131+F135+F139</f>
        <v>0</v>
      </c>
      <c r="G127" s="61">
        <f t="shared" si="18"/>
        <v>1030</v>
      </c>
      <c r="H127" s="61">
        <f t="shared" si="18"/>
        <v>0</v>
      </c>
      <c r="I127" s="118" t="s">
        <v>194</v>
      </c>
      <c r="J127" s="76" t="s">
        <v>103</v>
      </c>
      <c r="K127" s="76">
        <v>100</v>
      </c>
      <c r="L127" s="118" t="s">
        <v>165</v>
      </c>
      <c r="M127" s="127" t="s">
        <v>182</v>
      </c>
    </row>
    <row r="128" spans="1:13" s="80" customFormat="1" ht="59.25" customHeight="1">
      <c r="A128" s="129"/>
      <c r="B128" s="119"/>
      <c r="C128" s="76" t="s">
        <v>8</v>
      </c>
      <c r="D128" s="61">
        <f t="shared" ref="D128:D130" si="19">SUM(E128:H128)</f>
        <v>800</v>
      </c>
      <c r="E128" s="61">
        <f t="shared" ref="E128:H128" si="20">E132+E136+E140</f>
        <v>0</v>
      </c>
      <c r="F128" s="61">
        <f t="shared" si="20"/>
        <v>0</v>
      </c>
      <c r="G128" s="61">
        <f t="shared" si="20"/>
        <v>800</v>
      </c>
      <c r="H128" s="61">
        <f t="shared" si="20"/>
        <v>0</v>
      </c>
      <c r="I128" s="119"/>
      <c r="J128" s="76" t="s">
        <v>103</v>
      </c>
      <c r="K128" s="76">
        <v>100</v>
      </c>
      <c r="L128" s="119"/>
      <c r="M128" s="127"/>
    </row>
    <row r="129" spans="1:14" s="80" customFormat="1" ht="59.25" customHeight="1">
      <c r="A129" s="129"/>
      <c r="B129" s="119"/>
      <c r="C129" s="76" t="s">
        <v>66</v>
      </c>
      <c r="D129" s="61">
        <f t="shared" si="19"/>
        <v>800</v>
      </c>
      <c r="E129" s="61"/>
      <c r="F129" s="61"/>
      <c r="G129" s="61">
        <f t="shared" ref="E129:H130" si="21">G133+G137+G141</f>
        <v>800</v>
      </c>
      <c r="H129" s="61"/>
      <c r="I129" s="119"/>
      <c r="J129" s="76" t="s">
        <v>103</v>
      </c>
      <c r="K129" s="76">
        <v>100</v>
      </c>
      <c r="L129" s="119"/>
      <c r="M129" s="127"/>
    </row>
    <row r="130" spans="1:14" s="80" customFormat="1" ht="54.75" customHeight="1">
      <c r="A130" s="130"/>
      <c r="B130" s="120"/>
      <c r="C130" s="76" t="s">
        <v>283</v>
      </c>
      <c r="D130" s="61">
        <f t="shared" si="19"/>
        <v>800</v>
      </c>
      <c r="E130" s="61">
        <f t="shared" si="21"/>
        <v>0</v>
      </c>
      <c r="F130" s="61">
        <f>F134+F138+F142</f>
        <v>0</v>
      </c>
      <c r="G130" s="61">
        <f t="shared" si="21"/>
        <v>800</v>
      </c>
      <c r="H130" s="61">
        <f t="shared" si="21"/>
        <v>0</v>
      </c>
      <c r="I130" s="120"/>
      <c r="J130" s="76" t="s">
        <v>103</v>
      </c>
      <c r="K130" s="76">
        <v>100</v>
      </c>
      <c r="L130" s="120"/>
      <c r="M130" s="127"/>
    </row>
    <row r="131" spans="1:14" s="80" customFormat="1" ht="36" customHeight="1">
      <c r="A131" s="131" t="s">
        <v>191</v>
      </c>
      <c r="B131" s="127" t="s">
        <v>127</v>
      </c>
      <c r="C131" s="76" t="s">
        <v>7</v>
      </c>
      <c r="D131" s="61">
        <f>SUM(E131:H131)</f>
        <v>740</v>
      </c>
      <c r="E131" s="61">
        <v>0</v>
      </c>
      <c r="F131" s="61">
        <v>0</v>
      </c>
      <c r="G131" s="61">
        <f>600+140</f>
        <v>740</v>
      </c>
      <c r="H131" s="61">
        <v>0</v>
      </c>
      <c r="I131" s="127" t="s">
        <v>181</v>
      </c>
      <c r="J131" s="76" t="s">
        <v>103</v>
      </c>
      <c r="K131" s="76">
        <v>100</v>
      </c>
      <c r="L131" s="118" t="s">
        <v>130</v>
      </c>
      <c r="M131" s="127" t="s">
        <v>182</v>
      </c>
    </row>
    <row r="132" spans="1:14" s="80" customFormat="1" ht="34.5" customHeight="1">
      <c r="A132" s="131"/>
      <c r="B132" s="127"/>
      <c r="C132" s="76" t="s">
        <v>8</v>
      </c>
      <c r="D132" s="61">
        <f t="shared" ref="D132:D146" si="22">SUM(E132:H132)</f>
        <v>600</v>
      </c>
      <c r="E132" s="61">
        <v>0</v>
      </c>
      <c r="F132" s="61">
        <v>0</v>
      </c>
      <c r="G132" s="61">
        <v>600</v>
      </c>
      <c r="H132" s="61">
        <v>0</v>
      </c>
      <c r="I132" s="127"/>
      <c r="J132" s="76" t="s">
        <v>103</v>
      </c>
      <c r="K132" s="76">
        <v>100</v>
      </c>
      <c r="L132" s="119"/>
      <c r="M132" s="127"/>
    </row>
    <row r="133" spans="1:14" s="80" customFormat="1" ht="34.5" customHeight="1">
      <c r="A133" s="131"/>
      <c r="B133" s="127"/>
      <c r="C133" s="76" t="s">
        <v>66</v>
      </c>
      <c r="D133" s="61">
        <f t="shared" si="22"/>
        <v>600</v>
      </c>
      <c r="E133" s="61">
        <v>0</v>
      </c>
      <c r="F133" s="61">
        <v>0</v>
      </c>
      <c r="G133" s="61">
        <v>600</v>
      </c>
      <c r="H133" s="61">
        <v>0</v>
      </c>
      <c r="I133" s="127"/>
      <c r="J133" s="76" t="s">
        <v>103</v>
      </c>
      <c r="K133" s="76">
        <v>100</v>
      </c>
      <c r="L133" s="119"/>
      <c r="M133" s="127"/>
    </row>
    <row r="134" spans="1:14" s="80" customFormat="1" ht="42" customHeight="1">
      <c r="A134" s="131"/>
      <c r="B134" s="127"/>
      <c r="C134" s="76" t="s">
        <v>283</v>
      </c>
      <c r="D134" s="61">
        <f t="shared" si="22"/>
        <v>600</v>
      </c>
      <c r="E134" s="61">
        <v>0</v>
      </c>
      <c r="F134" s="61">
        <v>0</v>
      </c>
      <c r="G134" s="61">
        <v>600</v>
      </c>
      <c r="H134" s="61">
        <v>0</v>
      </c>
      <c r="I134" s="127"/>
      <c r="J134" s="76" t="s">
        <v>103</v>
      </c>
      <c r="K134" s="76">
        <v>100</v>
      </c>
      <c r="L134" s="119"/>
      <c r="M134" s="127"/>
    </row>
    <row r="135" spans="1:14" s="80" customFormat="1" ht="27" customHeight="1">
      <c r="A135" s="131" t="s">
        <v>192</v>
      </c>
      <c r="B135" s="127" t="s">
        <v>128</v>
      </c>
      <c r="C135" s="76" t="s">
        <v>7</v>
      </c>
      <c r="D135" s="61">
        <f t="shared" si="22"/>
        <v>200</v>
      </c>
      <c r="E135" s="61">
        <v>0</v>
      </c>
      <c r="F135" s="61">
        <v>0</v>
      </c>
      <c r="G135" s="61">
        <v>200</v>
      </c>
      <c r="H135" s="61">
        <v>0</v>
      </c>
      <c r="I135" s="127" t="s">
        <v>180</v>
      </c>
      <c r="J135" s="76" t="s">
        <v>94</v>
      </c>
      <c r="K135" s="76">
        <v>80</v>
      </c>
      <c r="L135" s="119"/>
      <c r="M135" s="127" t="s">
        <v>182</v>
      </c>
      <c r="N135" s="82"/>
    </row>
    <row r="136" spans="1:14" s="80" customFormat="1" ht="27" customHeight="1">
      <c r="A136" s="131"/>
      <c r="B136" s="127"/>
      <c r="C136" s="76" t="s">
        <v>8</v>
      </c>
      <c r="D136" s="61">
        <f t="shared" si="22"/>
        <v>160</v>
      </c>
      <c r="E136" s="61">
        <v>0</v>
      </c>
      <c r="F136" s="61">
        <v>0</v>
      </c>
      <c r="G136" s="61">
        <v>160</v>
      </c>
      <c r="H136" s="61">
        <v>0</v>
      </c>
      <c r="I136" s="127"/>
      <c r="J136" s="76" t="s">
        <v>94</v>
      </c>
      <c r="K136" s="76">
        <v>80</v>
      </c>
      <c r="L136" s="119"/>
      <c r="M136" s="127"/>
    </row>
    <row r="137" spans="1:14" s="80" customFormat="1" ht="27" customHeight="1">
      <c r="A137" s="131"/>
      <c r="B137" s="127"/>
      <c r="C137" s="76" t="s">
        <v>66</v>
      </c>
      <c r="D137" s="61">
        <f t="shared" si="22"/>
        <v>160</v>
      </c>
      <c r="E137" s="61">
        <v>0</v>
      </c>
      <c r="F137" s="61">
        <v>0</v>
      </c>
      <c r="G137" s="61">
        <v>160</v>
      </c>
      <c r="H137" s="61">
        <v>0</v>
      </c>
      <c r="I137" s="127"/>
      <c r="J137" s="76" t="s">
        <v>94</v>
      </c>
      <c r="K137" s="76">
        <v>80</v>
      </c>
      <c r="L137" s="119"/>
      <c r="M137" s="127"/>
    </row>
    <row r="138" spans="1:14" s="80" customFormat="1" ht="105" customHeight="1">
      <c r="A138" s="131"/>
      <c r="B138" s="127"/>
      <c r="C138" s="76" t="s">
        <v>283</v>
      </c>
      <c r="D138" s="61">
        <f t="shared" si="22"/>
        <v>160</v>
      </c>
      <c r="E138" s="61">
        <v>0</v>
      </c>
      <c r="F138" s="61">
        <v>0</v>
      </c>
      <c r="G138" s="61">
        <v>160</v>
      </c>
      <c r="H138" s="61">
        <v>0</v>
      </c>
      <c r="I138" s="127"/>
      <c r="J138" s="76" t="s">
        <v>94</v>
      </c>
      <c r="K138" s="76">
        <v>80</v>
      </c>
      <c r="L138" s="119"/>
      <c r="M138" s="127"/>
    </row>
    <row r="139" spans="1:14" s="80" customFormat="1" ht="76.5" customHeight="1">
      <c r="A139" s="131" t="s">
        <v>262</v>
      </c>
      <c r="B139" s="118" t="s">
        <v>263</v>
      </c>
      <c r="C139" s="76" t="s">
        <v>7</v>
      </c>
      <c r="D139" s="61">
        <f t="shared" si="22"/>
        <v>90</v>
      </c>
      <c r="E139" s="61">
        <v>0</v>
      </c>
      <c r="F139" s="61">
        <v>0</v>
      </c>
      <c r="G139" s="61">
        <v>90</v>
      </c>
      <c r="H139" s="61">
        <v>0</v>
      </c>
      <c r="I139" s="118" t="s">
        <v>264</v>
      </c>
      <c r="J139" s="76" t="s">
        <v>103</v>
      </c>
      <c r="K139" s="76">
        <v>100</v>
      </c>
      <c r="L139" s="119"/>
      <c r="M139" s="127" t="s">
        <v>182</v>
      </c>
    </row>
    <row r="140" spans="1:14" s="80" customFormat="1" ht="63" customHeight="1">
      <c r="A140" s="131"/>
      <c r="B140" s="119"/>
      <c r="C140" s="76" t="s">
        <v>8</v>
      </c>
      <c r="D140" s="61">
        <f t="shared" si="22"/>
        <v>40</v>
      </c>
      <c r="E140" s="61">
        <v>0</v>
      </c>
      <c r="F140" s="61">
        <v>0</v>
      </c>
      <c r="G140" s="61">
        <v>40</v>
      </c>
      <c r="H140" s="61">
        <v>0</v>
      </c>
      <c r="I140" s="119"/>
      <c r="J140" s="76" t="s">
        <v>103</v>
      </c>
      <c r="K140" s="76">
        <v>100</v>
      </c>
      <c r="L140" s="119"/>
      <c r="M140" s="127"/>
    </row>
    <row r="141" spans="1:14" s="80" customFormat="1" ht="63" customHeight="1">
      <c r="A141" s="131"/>
      <c r="B141" s="119"/>
      <c r="C141" s="76" t="s">
        <v>66</v>
      </c>
      <c r="D141" s="61">
        <f t="shared" si="22"/>
        <v>40</v>
      </c>
      <c r="E141" s="61">
        <v>0</v>
      </c>
      <c r="F141" s="61">
        <v>0</v>
      </c>
      <c r="G141" s="61">
        <v>40</v>
      </c>
      <c r="H141" s="61">
        <v>0</v>
      </c>
      <c r="I141" s="119"/>
      <c r="J141" s="76" t="s">
        <v>103</v>
      </c>
      <c r="K141" s="76">
        <v>100</v>
      </c>
      <c r="L141" s="119"/>
      <c r="M141" s="127"/>
    </row>
    <row r="142" spans="1:14" s="80" customFormat="1" ht="70.5" customHeight="1">
      <c r="A142" s="131"/>
      <c r="B142" s="120"/>
      <c r="C142" s="76" t="s">
        <v>283</v>
      </c>
      <c r="D142" s="61">
        <f t="shared" si="22"/>
        <v>40</v>
      </c>
      <c r="E142" s="61">
        <v>0</v>
      </c>
      <c r="F142" s="61">
        <v>0</v>
      </c>
      <c r="G142" s="61">
        <v>40</v>
      </c>
      <c r="H142" s="61">
        <v>0</v>
      </c>
      <c r="I142" s="120"/>
      <c r="J142" s="76" t="s">
        <v>103</v>
      </c>
      <c r="K142" s="76">
        <v>100</v>
      </c>
      <c r="L142" s="120"/>
      <c r="M142" s="127"/>
    </row>
    <row r="143" spans="1:14" s="80" customFormat="1" ht="27" customHeight="1">
      <c r="A143" s="127" t="s">
        <v>129</v>
      </c>
      <c r="B143" s="127"/>
      <c r="C143" s="76" t="s">
        <v>21</v>
      </c>
      <c r="D143" s="61">
        <f t="shared" si="22"/>
        <v>1030</v>
      </c>
      <c r="E143" s="61">
        <f>E127</f>
        <v>0</v>
      </c>
      <c r="F143" s="61">
        <f t="shared" ref="F143:H143" si="23">F127</f>
        <v>0</v>
      </c>
      <c r="G143" s="61">
        <f t="shared" si="23"/>
        <v>1030</v>
      </c>
      <c r="H143" s="61">
        <f t="shared" si="23"/>
        <v>0</v>
      </c>
      <c r="I143" s="127" t="s">
        <v>17</v>
      </c>
      <c r="J143" s="127" t="s">
        <v>17</v>
      </c>
      <c r="K143" s="127" t="s">
        <v>17</v>
      </c>
      <c r="L143" s="118" t="s">
        <v>17</v>
      </c>
      <c r="M143" s="127" t="s">
        <v>17</v>
      </c>
    </row>
    <row r="144" spans="1:14" s="80" customFormat="1" ht="27" customHeight="1">
      <c r="A144" s="127"/>
      <c r="B144" s="127"/>
      <c r="C144" s="76" t="s">
        <v>22</v>
      </c>
      <c r="D144" s="61">
        <f t="shared" si="22"/>
        <v>800</v>
      </c>
      <c r="E144" s="61">
        <f t="shared" ref="E144:H144" si="24">E128</f>
        <v>0</v>
      </c>
      <c r="F144" s="61">
        <f t="shared" si="24"/>
        <v>0</v>
      </c>
      <c r="G144" s="61">
        <f t="shared" si="24"/>
        <v>800</v>
      </c>
      <c r="H144" s="61">
        <f t="shared" si="24"/>
        <v>0</v>
      </c>
      <c r="I144" s="127"/>
      <c r="J144" s="127"/>
      <c r="K144" s="127"/>
      <c r="L144" s="119"/>
      <c r="M144" s="127"/>
    </row>
    <row r="145" spans="1:13" s="80" customFormat="1" ht="27" customHeight="1">
      <c r="A145" s="127"/>
      <c r="B145" s="127"/>
      <c r="C145" s="76" t="s">
        <v>66</v>
      </c>
      <c r="D145" s="61">
        <f t="shared" si="22"/>
        <v>800</v>
      </c>
      <c r="E145" s="61">
        <f t="shared" ref="E145:H146" si="25">E129</f>
        <v>0</v>
      </c>
      <c r="F145" s="61">
        <f>F129</f>
        <v>0</v>
      </c>
      <c r="G145" s="61">
        <f t="shared" si="25"/>
        <v>800</v>
      </c>
      <c r="H145" s="61">
        <f t="shared" si="25"/>
        <v>0</v>
      </c>
      <c r="I145" s="127"/>
      <c r="J145" s="127"/>
      <c r="K145" s="127"/>
      <c r="L145" s="119"/>
      <c r="M145" s="127"/>
    </row>
    <row r="146" spans="1:13" s="80" customFormat="1" ht="27" customHeight="1">
      <c r="A146" s="127"/>
      <c r="B146" s="127"/>
      <c r="C146" s="76" t="s">
        <v>283</v>
      </c>
      <c r="D146" s="61">
        <f t="shared" si="22"/>
        <v>800</v>
      </c>
      <c r="E146" s="61">
        <f t="shared" si="25"/>
        <v>0</v>
      </c>
      <c r="F146" s="61">
        <f>F130</f>
        <v>0</v>
      </c>
      <c r="G146" s="61">
        <f t="shared" si="25"/>
        <v>800</v>
      </c>
      <c r="H146" s="61">
        <f t="shared" si="25"/>
        <v>0</v>
      </c>
      <c r="I146" s="127"/>
      <c r="J146" s="127"/>
      <c r="K146" s="127"/>
      <c r="L146" s="120"/>
      <c r="M146" s="127"/>
    </row>
    <row r="147" spans="1:13" s="80" customFormat="1" ht="27" customHeight="1">
      <c r="A147" s="135" t="s">
        <v>184</v>
      </c>
      <c r="B147" s="135"/>
      <c r="C147" s="135"/>
      <c r="D147" s="135"/>
      <c r="E147" s="135"/>
      <c r="F147" s="135"/>
      <c r="G147" s="135"/>
      <c r="H147" s="135"/>
      <c r="I147" s="135"/>
      <c r="J147" s="135"/>
      <c r="K147" s="135"/>
      <c r="L147" s="135"/>
      <c r="M147" s="135"/>
    </row>
    <row r="148" spans="1:13" s="80" customFormat="1" ht="37.5" customHeight="1">
      <c r="A148" s="131" t="s">
        <v>186</v>
      </c>
      <c r="B148" s="135" t="s">
        <v>185</v>
      </c>
      <c r="C148" s="135"/>
      <c r="D148" s="135"/>
      <c r="E148" s="135"/>
      <c r="F148" s="135"/>
      <c r="G148" s="135"/>
      <c r="H148" s="135"/>
      <c r="I148" s="135"/>
      <c r="J148" s="135"/>
      <c r="K148" s="135"/>
      <c r="L148" s="135"/>
      <c r="M148" s="135"/>
    </row>
    <row r="149" spans="1:13" s="80" customFormat="1" ht="32.25" customHeight="1">
      <c r="A149" s="131"/>
      <c r="B149" s="135" t="s">
        <v>126</v>
      </c>
      <c r="C149" s="135"/>
      <c r="D149" s="135"/>
      <c r="E149" s="135"/>
      <c r="F149" s="135"/>
      <c r="G149" s="135"/>
      <c r="H149" s="135"/>
      <c r="I149" s="135"/>
      <c r="J149" s="135"/>
      <c r="K149" s="135"/>
      <c r="L149" s="135"/>
      <c r="M149" s="135"/>
    </row>
    <row r="150" spans="1:13" s="80" customFormat="1" ht="46.5" customHeight="1">
      <c r="A150" s="131" t="s">
        <v>187</v>
      </c>
      <c r="B150" s="135" t="s">
        <v>270</v>
      </c>
      <c r="C150" s="76" t="s">
        <v>21</v>
      </c>
      <c r="D150" s="61">
        <f>SUM(E150:H150)</f>
        <v>270</v>
      </c>
      <c r="E150" s="61">
        <v>0</v>
      </c>
      <c r="F150" s="61">
        <v>0</v>
      </c>
      <c r="G150" s="61">
        <v>270</v>
      </c>
      <c r="H150" s="61">
        <v>0</v>
      </c>
      <c r="I150" s="118" t="s">
        <v>271</v>
      </c>
      <c r="J150" s="76" t="s">
        <v>94</v>
      </c>
      <c r="K150" s="76">
        <v>30</v>
      </c>
      <c r="L150" s="127" t="s">
        <v>190</v>
      </c>
      <c r="M150" s="127" t="s">
        <v>189</v>
      </c>
    </row>
    <row r="151" spans="1:13" s="80" customFormat="1" ht="27" customHeight="1">
      <c r="A151" s="131"/>
      <c r="B151" s="135"/>
      <c r="C151" s="76" t="s">
        <v>22</v>
      </c>
      <c r="D151" s="61">
        <f t="shared" ref="D151:D255" si="26">SUM(E151:H151)</f>
        <v>150</v>
      </c>
      <c r="E151" s="61">
        <v>0</v>
      </c>
      <c r="F151" s="61">
        <v>0</v>
      </c>
      <c r="G151" s="61">
        <v>150</v>
      </c>
      <c r="H151" s="61">
        <v>0</v>
      </c>
      <c r="I151" s="119"/>
      <c r="J151" s="76" t="s">
        <v>94</v>
      </c>
      <c r="K151" s="76">
        <v>10</v>
      </c>
      <c r="L151" s="127"/>
      <c r="M151" s="127"/>
    </row>
    <row r="152" spans="1:13" s="80" customFormat="1" ht="27" customHeight="1">
      <c r="A152" s="131"/>
      <c r="B152" s="135"/>
      <c r="C152" s="76" t="s">
        <v>66</v>
      </c>
      <c r="D152" s="61">
        <f t="shared" si="26"/>
        <v>0</v>
      </c>
      <c r="E152" s="61">
        <v>0</v>
      </c>
      <c r="F152" s="61">
        <v>0</v>
      </c>
      <c r="G152" s="61">
        <v>0</v>
      </c>
      <c r="H152" s="61">
        <v>0</v>
      </c>
      <c r="I152" s="119"/>
      <c r="J152" s="76" t="s">
        <v>285</v>
      </c>
      <c r="K152" s="76">
        <v>0</v>
      </c>
      <c r="L152" s="127"/>
      <c r="M152" s="127"/>
    </row>
    <row r="153" spans="1:13" ht="32.25" customHeight="1">
      <c r="A153" s="131"/>
      <c r="B153" s="135"/>
      <c r="C153" s="76" t="s">
        <v>283</v>
      </c>
      <c r="D153" s="61">
        <f t="shared" si="26"/>
        <v>0</v>
      </c>
      <c r="E153" s="61">
        <v>0</v>
      </c>
      <c r="F153" s="61">
        <v>0</v>
      </c>
      <c r="G153" s="61">
        <v>0</v>
      </c>
      <c r="H153" s="61">
        <v>0</v>
      </c>
      <c r="I153" s="120"/>
      <c r="J153" s="76" t="s">
        <v>94</v>
      </c>
      <c r="K153" s="76">
        <v>0</v>
      </c>
      <c r="L153" s="127"/>
      <c r="M153" s="127"/>
    </row>
    <row r="154" spans="1:13" ht="27" customHeight="1">
      <c r="A154" s="131" t="s">
        <v>188</v>
      </c>
      <c r="B154" s="135" t="s">
        <v>272</v>
      </c>
      <c r="C154" s="76" t="s">
        <v>21</v>
      </c>
      <c r="D154" s="61">
        <f t="shared" si="26"/>
        <v>250</v>
      </c>
      <c r="E154" s="61">
        <v>0</v>
      </c>
      <c r="F154" s="61">
        <v>0</v>
      </c>
      <c r="G154" s="61">
        <v>250</v>
      </c>
      <c r="H154" s="61">
        <v>0</v>
      </c>
      <c r="I154" s="118" t="s">
        <v>273</v>
      </c>
      <c r="J154" s="76" t="s">
        <v>94</v>
      </c>
      <c r="K154" s="87">
        <v>6000</v>
      </c>
      <c r="L154" s="127" t="s">
        <v>190</v>
      </c>
      <c r="M154" s="127" t="s">
        <v>189</v>
      </c>
    </row>
    <row r="155" spans="1:13" ht="27" customHeight="1">
      <c r="A155" s="131"/>
      <c r="B155" s="135"/>
      <c r="C155" s="76" t="s">
        <v>22</v>
      </c>
      <c r="D155" s="61">
        <f t="shared" si="26"/>
        <v>250</v>
      </c>
      <c r="E155" s="61">
        <v>0</v>
      </c>
      <c r="F155" s="61">
        <v>0</v>
      </c>
      <c r="G155" s="61">
        <v>250</v>
      </c>
      <c r="H155" s="61">
        <v>0</v>
      </c>
      <c r="I155" s="119"/>
      <c r="J155" s="76" t="s">
        <v>94</v>
      </c>
      <c r="K155" s="76">
        <v>1000</v>
      </c>
      <c r="L155" s="136"/>
      <c r="M155" s="127"/>
    </row>
    <row r="156" spans="1:13" ht="27" customHeight="1">
      <c r="A156" s="131"/>
      <c r="B156" s="135"/>
      <c r="C156" s="76" t="s">
        <v>66</v>
      </c>
      <c r="D156" s="61">
        <f t="shared" si="26"/>
        <v>0</v>
      </c>
      <c r="E156" s="61">
        <v>0</v>
      </c>
      <c r="F156" s="61">
        <v>0</v>
      </c>
      <c r="G156" s="61">
        <v>0</v>
      </c>
      <c r="H156" s="61">
        <v>0</v>
      </c>
      <c r="I156" s="119"/>
      <c r="J156" s="76" t="s">
        <v>285</v>
      </c>
      <c r="K156" s="76">
        <v>0</v>
      </c>
      <c r="L156" s="136"/>
      <c r="M156" s="127"/>
    </row>
    <row r="157" spans="1:13" ht="50.25" customHeight="1">
      <c r="A157" s="131"/>
      <c r="B157" s="135"/>
      <c r="C157" s="76" t="s">
        <v>283</v>
      </c>
      <c r="D157" s="61">
        <f t="shared" si="26"/>
        <v>0</v>
      </c>
      <c r="E157" s="61">
        <v>0</v>
      </c>
      <c r="F157" s="61">
        <v>0</v>
      </c>
      <c r="G157" s="61">
        <v>0</v>
      </c>
      <c r="H157" s="61">
        <v>0</v>
      </c>
      <c r="I157" s="120"/>
      <c r="J157" s="76" t="s">
        <v>94</v>
      </c>
      <c r="K157" s="76">
        <v>0</v>
      </c>
      <c r="L157" s="136"/>
      <c r="M157" s="127"/>
    </row>
    <row r="158" spans="1:13" ht="27" customHeight="1">
      <c r="A158" s="127" t="s">
        <v>129</v>
      </c>
      <c r="B158" s="127"/>
      <c r="C158" s="76" t="s">
        <v>21</v>
      </c>
      <c r="D158" s="61">
        <f t="shared" si="26"/>
        <v>520</v>
      </c>
      <c r="E158" s="61">
        <f>E150+E154</f>
        <v>0</v>
      </c>
      <c r="F158" s="61">
        <f t="shared" ref="F158:H158" si="27">F150+F154</f>
        <v>0</v>
      </c>
      <c r="G158" s="61">
        <f t="shared" si="27"/>
        <v>520</v>
      </c>
      <c r="H158" s="61">
        <f t="shared" si="27"/>
        <v>0</v>
      </c>
      <c r="I158" s="127" t="s">
        <v>17</v>
      </c>
      <c r="J158" s="127" t="s">
        <v>17</v>
      </c>
      <c r="K158" s="127" t="s">
        <v>17</v>
      </c>
      <c r="L158" s="127" t="s">
        <v>17</v>
      </c>
      <c r="M158" s="127" t="s">
        <v>17</v>
      </c>
    </row>
    <row r="159" spans="1:13" ht="27" customHeight="1">
      <c r="A159" s="127"/>
      <c r="B159" s="127"/>
      <c r="C159" s="76" t="s">
        <v>22</v>
      </c>
      <c r="D159" s="61">
        <f t="shared" si="26"/>
        <v>400</v>
      </c>
      <c r="E159" s="61">
        <f t="shared" ref="E159:H160" si="28">E151+E155</f>
        <v>0</v>
      </c>
      <c r="F159" s="61">
        <f t="shared" si="28"/>
        <v>0</v>
      </c>
      <c r="G159" s="61">
        <f t="shared" si="28"/>
        <v>400</v>
      </c>
      <c r="H159" s="61">
        <f t="shared" si="28"/>
        <v>0</v>
      </c>
      <c r="I159" s="127"/>
      <c r="J159" s="127"/>
      <c r="K159" s="127"/>
      <c r="L159" s="127"/>
      <c r="M159" s="127"/>
    </row>
    <row r="160" spans="1:13" ht="27" customHeight="1">
      <c r="A160" s="127"/>
      <c r="B160" s="127"/>
      <c r="C160" s="76" t="s">
        <v>66</v>
      </c>
      <c r="D160" s="61">
        <f t="shared" si="26"/>
        <v>0</v>
      </c>
      <c r="E160" s="61">
        <f t="shared" si="28"/>
        <v>0</v>
      </c>
      <c r="F160" s="61">
        <f t="shared" si="28"/>
        <v>0</v>
      </c>
      <c r="G160" s="61">
        <f t="shared" si="28"/>
        <v>0</v>
      </c>
      <c r="H160" s="61">
        <f t="shared" si="28"/>
        <v>0</v>
      </c>
      <c r="I160" s="127"/>
      <c r="J160" s="127"/>
      <c r="K160" s="127"/>
      <c r="L160" s="127"/>
      <c r="M160" s="127"/>
    </row>
    <row r="161" spans="1:19" ht="42" customHeight="1">
      <c r="A161" s="127"/>
      <c r="B161" s="127"/>
      <c r="C161" s="76" t="s">
        <v>283</v>
      </c>
      <c r="D161" s="61">
        <f>SUM(E161:H161)</f>
        <v>0</v>
      </c>
      <c r="E161" s="61">
        <f t="shared" ref="E161:H161" si="29">E153+E157</f>
        <v>0</v>
      </c>
      <c r="F161" s="61">
        <f t="shared" si="29"/>
        <v>0</v>
      </c>
      <c r="G161" s="61">
        <f>G153+G157</f>
        <v>0</v>
      </c>
      <c r="H161" s="61">
        <f t="shared" si="29"/>
        <v>0</v>
      </c>
      <c r="I161" s="127"/>
      <c r="J161" s="127"/>
      <c r="K161" s="127"/>
      <c r="L161" s="127"/>
      <c r="M161" s="127"/>
    </row>
    <row r="162" spans="1:19" ht="27" customHeight="1">
      <c r="A162" s="135" t="s">
        <v>247</v>
      </c>
      <c r="B162" s="135"/>
      <c r="C162" s="135"/>
      <c r="D162" s="135"/>
      <c r="E162" s="135"/>
      <c r="F162" s="135"/>
      <c r="G162" s="135"/>
      <c r="H162" s="135"/>
      <c r="I162" s="135"/>
      <c r="J162" s="135"/>
      <c r="K162" s="135"/>
      <c r="L162" s="135"/>
      <c r="M162" s="135"/>
      <c r="O162" s="121"/>
      <c r="P162" s="121"/>
      <c r="Q162" s="80"/>
      <c r="R162" s="80"/>
      <c r="S162" s="80"/>
    </row>
    <row r="163" spans="1:19" ht="42" customHeight="1">
      <c r="A163" s="131" t="s">
        <v>223</v>
      </c>
      <c r="B163" s="135" t="s">
        <v>303</v>
      </c>
      <c r="C163" s="135"/>
      <c r="D163" s="135"/>
      <c r="E163" s="135"/>
      <c r="F163" s="135"/>
      <c r="G163" s="135"/>
      <c r="H163" s="135"/>
      <c r="I163" s="135"/>
      <c r="J163" s="135"/>
      <c r="K163" s="135"/>
      <c r="L163" s="135"/>
      <c r="M163" s="135"/>
      <c r="O163" s="122"/>
      <c r="P163" s="122"/>
      <c r="Q163" s="83"/>
      <c r="R163" s="83"/>
      <c r="S163" s="83"/>
    </row>
    <row r="164" spans="1:19" ht="27" customHeight="1">
      <c r="A164" s="131"/>
      <c r="B164" s="135" t="s">
        <v>228</v>
      </c>
      <c r="C164" s="135"/>
      <c r="D164" s="135"/>
      <c r="E164" s="135"/>
      <c r="F164" s="135"/>
      <c r="G164" s="135"/>
      <c r="H164" s="135"/>
      <c r="I164" s="135"/>
      <c r="J164" s="135"/>
      <c r="K164" s="135"/>
      <c r="L164" s="135"/>
      <c r="M164" s="135"/>
      <c r="O164" s="121"/>
      <c r="P164" s="121"/>
      <c r="Q164" s="80"/>
      <c r="R164" s="80"/>
      <c r="S164" s="80"/>
    </row>
    <row r="165" spans="1:19" ht="35.25" customHeight="1">
      <c r="A165" s="131" t="s">
        <v>224</v>
      </c>
      <c r="B165" s="132" t="s">
        <v>237</v>
      </c>
      <c r="C165" s="75" t="s">
        <v>21</v>
      </c>
      <c r="D165" s="61">
        <f>SUM(E165:H165)</f>
        <v>5684.3</v>
      </c>
      <c r="E165" s="61">
        <f t="shared" ref="E165:F165" si="30">E169+E173+E177+E181</f>
        <v>0</v>
      </c>
      <c r="F165" s="61">
        <f t="shared" si="30"/>
        <v>0</v>
      </c>
      <c r="G165" s="61">
        <f>G169+G173+G177+G181</f>
        <v>5684.3</v>
      </c>
      <c r="H165" s="61">
        <f>H169+H173+H177+H181</f>
        <v>0</v>
      </c>
      <c r="I165" s="118" t="s">
        <v>222</v>
      </c>
      <c r="J165" s="76" t="s">
        <v>222</v>
      </c>
      <c r="K165" s="76" t="s">
        <v>222</v>
      </c>
      <c r="L165" s="118" t="s">
        <v>222</v>
      </c>
      <c r="M165" s="118" t="s">
        <v>243</v>
      </c>
      <c r="O165" s="121"/>
      <c r="P165" s="121"/>
      <c r="Q165" s="80"/>
      <c r="R165" s="80"/>
      <c r="S165" s="80"/>
    </row>
    <row r="166" spans="1:19" ht="30.75" customHeight="1">
      <c r="A166" s="131"/>
      <c r="B166" s="133"/>
      <c r="C166" s="75" t="s">
        <v>22</v>
      </c>
      <c r="D166" s="61">
        <f t="shared" ref="D166:D168" si="31">SUM(E166:H166)</f>
        <v>6345.5</v>
      </c>
      <c r="E166" s="61">
        <f t="shared" ref="E166:H166" si="32">E170+E174+E178+E182</f>
        <v>0</v>
      </c>
      <c r="F166" s="61">
        <f t="shared" si="32"/>
        <v>0</v>
      </c>
      <c r="G166" s="61">
        <f t="shared" si="32"/>
        <v>6345.5</v>
      </c>
      <c r="H166" s="61">
        <f t="shared" si="32"/>
        <v>0</v>
      </c>
      <c r="I166" s="119"/>
      <c r="J166" s="76" t="s">
        <v>222</v>
      </c>
      <c r="K166" s="76" t="s">
        <v>222</v>
      </c>
      <c r="L166" s="119"/>
      <c r="M166" s="119"/>
      <c r="O166" s="84"/>
      <c r="P166" s="84"/>
      <c r="Q166" s="80"/>
      <c r="R166" s="80"/>
      <c r="S166" s="80"/>
    </row>
    <row r="167" spans="1:19" ht="34.5" customHeight="1">
      <c r="A167" s="131"/>
      <c r="B167" s="133"/>
      <c r="C167" s="75" t="s">
        <v>66</v>
      </c>
      <c r="D167" s="61">
        <f t="shared" si="31"/>
        <v>6029.5</v>
      </c>
      <c r="E167" s="61">
        <f t="shared" ref="E167:H167" si="33">E171+E175+E179+E183</f>
        <v>0</v>
      </c>
      <c r="F167" s="61">
        <f t="shared" si="33"/>
        <v>0</v>
      </c>
      <c r="G167" s="61">
        <f t="shared" si="33"/>
        <v>6029.5</v>
      </c>
      <c r="H167" s="61">
        <f t="shared" si="33"/>
        <v>0</v>
      </c>
      <c r="I167" s="119"/>
      <c r="J167" s="76" t="s">
        <v>222</v>
      </c>
      <c r="K167" s="76" t="s">
        <v>222</v>
      </c>
      <c r="L167" s="119"/>
      <c r="M167" s="119"/>
    </row>
    <row r="168" spans="1:19" ht="33.75" customHeight="1">
      <c r="A168" s="131"/>
      <c r="B168" s="134"/>
      <c r="C168" s="75" t="s">
        <v>283</v>
      </c>
      <c r="D168" s="61">
        <f t="shared" si="31"/>
        <v>6029.5</v>
      </c>
      <c r="E168" s="61">
        <f t="shared" ref="E168:H168" si="34">E172+E176+E180+E184</f>
        <v>0</v>
      </c>
      <c r="F168" s="61">
        <f t="shared" si="34"/>
        <v>0</v>
      </c>
      <c r="G168" s="61">
        <f t="shared" si="34"/>
        <v>6029.5</v>
      </c>
      <c r="H168" s="61">
        <f t="shared" si="34"/>
        <v>0</v>
      </c>
      <c r="I168" s="120"/>
      <c r="J168" s="76" t="s">
        <v>222</v>
      </c>
      <c r="K168" s="76" t="s">
        <v>222</v>
      </c>
      <c r="L168" s="120"/>
      <c r="M168" s="119"/>
    </row>
    <row r="169" spans="1:19" ht="27" customHeight="1">
      <c r="A169" s="131" t="s">
        <v>225</v>
      </c>
      <c r="B169" s="118" t="s">
        <v>152</v>
      </c>
      <c r="C169" s="75" t="s">
        <v>21</v>
      </c>
      <c r="D169" s="61">
        <f>SUM(E169:H169)</f>
        <v>3290</v>
      </c>
      <c r="E169" s="61">
        <v>0</v>
      </c>
      <c r="F169" s="61">
        <v>0</v>
      </c>
      <c r="G169" s="61">
        <f>3410-120</f>
        <v>3290</v>
      </c>
      <c r="H169" s="61">
        <v>0</v>
      </c>
      <c r="I169" s="118" t="s">
        <v>244</v>
      </c>
      <c r="J169" s="76" t="s">
        <v>103</v>
      </c>
      <c r="K169" s="76">
        <v>100</v>
      </c>
      <c r="L169" s="118" t="s">
        <v>240</v>
      </c>
      <c r="M169" s="119"/>
    </row>
    <row r="170" spans="1:19" ht="27" customHeight="1">
      <c r="A170" s="131"/>
      <c r="B170" s="119"/>
      <c r="C170" s="75" t="s">
        <v>22</v>
      </c>
      <c r="D170" s="61">
        <f t="shared" ref="D170:D184" si="35">SUM(E170:H170)</f>
        <v>3701</v>
      </c>
      <c r="E170" s="61">
        <v>0</v>
      </c>
      <c r="F170" s="61">
        <v>0</v>
      </c>
      <c r="G170" s="61">
        <v>3701</v>
      </c>
      <c r="H170" s="61">
        <v>0</v>
      </c>
      <c r="I170" s="119"/>
      <c r="J170" s="76" t="s">
        <v>103</v>
      </c>
      <c r="K170" s="76">
        <v>100</v>
      </c>
      <c r="L170" s="119"/>
      <c r="M170" s="119"/>
    </row>
    <row r="171" spans="1:19" ht="27" customHeight="1">
      <c r="A171" s="131"/>
      <c r="B171" s="119"/>
      <c r="C171" s="75" t="s">
        <v>66</v>
      </c>
      <c r="D171" s="61">
        <f t="shared" si="35"/>
        <v>3485</v>
      </c>
      <c r="E171" s="61">
        <v>0</v>
      </c>
      <c r="F171" s="61">
        <v>0</v>
      </c>
      <c r="G171" s="61">
        <v>3485</v>
      </c>
      <c r="H171" s="61">
        <v>0</v>
      </c>
      <c r="I171" s="119"/>
      <c r="J171" s="76" t="s">
        <v>103</v>
      </c>
      <c r="K171" s="76">
        <v>100</v>
      </c>
      <c r="L171" s="119"/>
      <c r="M171" s="119"/>
    </row>
    <row r="172" spans="1:19" ht="40.5" customHeight="1">
      <c r="A172" s="131"/>
      <c r="B172" s="120"/>
      <c r="C172" s="75" t="s">
        <v>283</v>
      </c>
      <c r="D172" s="61">
        <f t="shared" si="35"/>
        <v>3485</v>
      </c>
      <c r="E172" s="61">
        <v>0</v>
      </c>
      <c r="F172" s="61">
        <v>0</v>
      </c>
      <c r="G172" s="61">
        <v>3485</v>
      </c>
      <c r="H172" s="61">
        <v>0</v>
      </c>
      <c r="I172" s="119"/>
      <c r="J172" s="76" t="s">
        <v>103</v>
      </c>
      <c r="K172" s="76">
        <v>100</v>
      </c>
      <c r="L172" s="120"/>
      <c r="M172" s="119"/>
    </row>
    <row r="173" spans="1:19" ht="33.75" customHeight="1">
      <c r="A173" s="131" t="s">
        <v>226</v>
      </c>
      <c r="B173" s="127" t="s">
        <v>151</v>
      </c>
      <c r="C173" s="75" t="s">
        <v>21</v>
      </c>
      <c r="D173" s="61">
        <f t="shared" si="35"/>
        <v>1200</v>
      </c>
      <c r="E173" s="61">
        <v>0</v>
      </c>
      <c r="F173" s="61">
        <v>0</v>
      </c>
      <c r="G173" s="61">
        <v>1200</v>
      </c>
      <c r="H173" s="61">
        <v>0</v>
      </c>
      <c r="I173" s="119"/>
      <c r="J173" s="76" t="s">
        <v>103</v>
      </c>
      <c r="K173" s="76">
        <v>100</v>
      </c>
      <c r="L173" s="118" t="s">
        <v>213</v>
      </c>
      <c r="M173" s="119"/>
    </row>
    <row r="174" spans="1:19" ht="37.5" customHeight="1">
      <c r="A174" s="131"/>
      <c r="B174" s="127"/>
      <c r="C174" s="75" t="s">
        <v>22</v>
      </c>
      <c r="D174" s="61">
        <f t="shared" si="35"/>
        <v>1050</v>
      </c>
      <c r="E174" s="61">
        <v>0</v>
      </c>
      <c r="F174" s="61">
        <v>0</v>
      </c>
      <c r="G174" s="61">
        <v>1050</v>
      </c>
      <c r="H174" s="61">
        <v>0</v>
      </c>
      <c r="I174" s="119"/>
      <c r="J174" s="76" t="s">
        <v>103</v>
      </c>
      <c r="K174" s="76">
        <v>100</v>
      </c>
      <c r="L174" s="119"/>
      <c r="M174" s="119"/>
    </row>
    <row r="175" spans="1:19" ht="37.5" customHeight="1">
      <c r="A175" s="131"/>
      <c r="B175" s="127"/>
      <c r="C175" s="75" t="s">
        <v>66</v>
      </c>
      <c r="D175" s="61">
        <f t="shared" si="35"/>
        <v>1100</v>
      </c>
      <c r="E175" s="61">
        <v>0</v>
      </c>
      <c r="F175" s="61">
        <v>0</v>
      </c>
      <c r="G175" s="61">
        <v>1100</v>
      </c>
      <c r="H175" s="61">
        <v>0</v>
      </c>
      <c r="I175" s="119"/>
      <c r="J175" s="76" t="s">
        <v>288</v>
      </c>
      <c r="K175" s="76">
        <v>100</v>
      </c>
      <c r="L175" s="119"/>
      <c r="M175" s="119"/>
    </row>
    <row r="176" spans="1:19" ht="35.25" customHeight="1">
      <c r="A176" s="131"/>
      <c r="B176" s="127"/>
      <c r="C176" s="75" t="s">
        <v>283</v>
      </c>
      <c r="D176" s="61">
        <f t="shared" si="35"/>
        <v>1100</v>
      </c>
      <c r="E176" s="61">
        <v>0</v>
      </c>
      <c r="F176" s="61">
        <v>0</v>
      </c>
      <c r="G176" s="61">
        <v>1100</v>
      </c>
      <c r="H176" s="61">
        <v>0</v>
      </c>
      <c r="I176" s="119"/>
      <c r="J176" s="76" t="s">
        <v>103</v>
      </c>
      <c r="K176" s="76">
        <v>100</v>
      </c>
      <c r="L176" s="120"/>
      <c r="M176" s="119"/>
    </row>
    <row r="177" spans="1:13" ht="36.75" customHeight="1">
      <c r="A177" s="131" t="s">
        <v>227</v>
      </c>
      <c r="B177" s="127" t="s">
        <v>153</v>
      </c>
      <c r="C177" s="75" t="s">
        <v>21</v>
      </c>
      <c r="D177" s="61">
        <f t="shared" si="35"/>
        <v>1194.3</v>
      </c>
      <c r="E177" s="61">
        <v>0</v>
      </c>
      <c r="F177" s="61">
        <v>0</v>
      </c>
      <c r="G177" s="61">
        <v>1194.3</v>
      </c>
      <c r="H177" s="61">
        <v>0</v>
      </c>
      <c r="I177" s="119"/>
      <c r="J177" s="76" t="s">
        <v>103</v>
      </c>
      <c r="K177" s="76">
        <v>100</v>
      </c>
      <c r="L177" s="118" t="s">
        <v>221</v>
      </c>
      <c r="M177" s="119"/>
    </row>
    <row r="178" spans="1:13" ht="35.25" customHeight="1">
      <c r="A178" s="131"/>
      <c r="B178" s="127"/>
      <c r="C178" s="75" t="s">
        <v>22</v>
      </c>
      <c r="D178" s="61">
        <f t="shared" si="35"/>
        <v>1174.5</v>
      </c>
      <c r="E178" s="61">
        <v>0</v>
      </c>
      <c r="F178" s="61">
        <v>0</v>
      </c>
      <c r="G178" s="61">
        <v>1174.5</v>
      </c>
      <c r="H178" s="61">
        <v>0</v>
      </c>
      <c r="I178" s="119"/>
      <c r="J178" s="76" t="s">
        <v>103</v>
      </c>
      <c r="K178" s="76">
        <v>100</v>
      </c>
      <c r="L178" s="119"/>
      <c r="M178" s="119"/>
    </row>
    <row r="179" spans="1:13" ht="35.25" customHeight="1">
      <c r="A179" s="131"/>
      <c r="B179" s="127"/>
      <c r="C179" s="75" t="s">
        <v>66</v>
      </c>
      <c r="D179" s="61">
        <f t="shared" si="35"/>
        <v>1174.5</v>
      </c>
      <c r="E179" s="61">
        <v>0</v>
      </c>
      <c r="F179" s="61">
        <v>0</v>
      </c>
      <c r="G179" s="61">
        <v>1174.5</v>
      </c>
      <c r="H179" s="61">
        <v>0</v>
      </c>
      <c r="I179" s="119"/>
      <c r="J179" s="76" t="s">
        <v>103</v>
      </c>
      <c r="K179" s="76">
        <v>100</v>
      </c>
      <c r="L179" s="119"/>
      <c r="M179" s="119"/>
    </row>
    <row r="180" spans="1:13" ht="36" customHeight="1">
      <c r="A180" s="131"/>
      <c r="B180" s="127"/>
      <c r="C180" s="75" t="s">
        <v>283</v>
      </c>
      <c r="D180" s="61">
        <f t="shared" si="35"/>
        <v>1174.5</v>
      </c>
      <c r="E180" s="61">
        <v>0</v>
      </c>
      <c r="F180" s="61">
        <v>0</v>
      </c>
      <c r="G180" s="61">
        <v>1174.5</v>
      </c>
      <c r="H180" s="61">
        <v>0</v>
      </c>
      <c r="I180" s="119"/>
      <c r="J180" s="76" t="s">
        <v>103</v>
      </c>
      <c r="K180" s="76">
        <v>100</v>
      </c>
      <c r="L180" s="120"/>
      <c r="M180" s="119"/>
    </row>
    <row r="181" spans="1:13" ht="42" customHeight="1">
      <c r="A181" s="128" t="s">
        <v>289</v>
      </c>
      <c r="B181" s="118" t="s">
        <v>295</v>
      </c>
      <c r="C181" s="75" t="s">
        <v>21</v>
      </c>
      <c r="D181" s="61">
        <f t="shared" si="35"/>
        <v>0</v>
      </c>
      <c r="E181" s="61">
        <v>0</v>
      </c>
      <c r="F181" s="61">
        <v>0</v>
      </c>
      <c r="G181" s="61">
        <v>0</v>
      </c>
      <c r="H181" s="61">
        <v>0</v>
      </c>
      <c r="I181" s="119"/>
      <c r="J181" s="76" t="s">
        <v>103</v>
      </c>
      <c r="K181" s="76">
        <v>100</v>
      </c>
      <c r="L181" s="118" t="s">
        <v>296</v>
      </c>
      <c r="M181" s="119"/>
    </row>
    <row r="182" spans="1:13" ht="47.25" customHeight="1">
      <c r="A182" s="129"/>
      <c r="B182" s="119"/>
      <c r="C182" s="75" t="s">
        <v>22</v>
      </c>
      <c r="D182" s="61">
        <f t="shared" si="35"/>
        <v>420</v>
      </c>
      <c r="E182" s="61">
        <v>0</v>
      </c>
      <c r="F182" s="61">
        <v>0</v>
      </c>
      <c r="G182" s="61">
        <v>420</v>
      </c>
      <c r="H182" s="61">
        <v>0</v>
      </c>
      <c r="I182" s="119"/>
      <c r="J182" s="76" t="s">
        <v>103</v>
      </c>
      <c r="K182" s="76">
        <v>100</v>
      </c>
      <c r="L182" s="119"/>
      <c r="M182" s="119"/>
    </row>
    <row r="183" spans="1:13" ht="49.5" customHeight="1">
      <c r="A183" s="129"/>
      <c r="B183" s="119"/>
      <c r="C183" s="75" t="s">
        <v>66</v>
      </c>
      <c r="D183" s="61">
        <f t="shared" si="35"/>
        <v>270</v>
      </c>
      <c r="E183" s="61">
        <v>0</v>
      </c>
      <c r="F183" s="61">
        <v>0</v>
      </c>
      <c r="G183" s="61">
        <v>270</v>
      </c>
      <c r="H183" s="61">
        <v>0</v>
      </c>
      <c r="I183" s="119"/>
      <c r="J183" s="76" t="s">
        <v>103</v>
      </c>
      <c r="K183" s="76">
        <v>100</v>
      </c>
      <c r="L183" s="119"/>
      <c r="M183" s="119"/>
    </row>
    <row r="184" spans="1:13" ht="54" customHeight="1">
      <c r="A184" s="130"/>
      <c r="B184" s="120"/>
      <c r="C184" s="75" t="s">
        <v>283</v>
      </c>
      <c r="D184" s="61">
        <f t="shared" si="35"/>
        <v>270</v>
      </c>
      <c r="E184" s="61">
        <v>0</v>
      </c>
      <c r="F184" s="61">
        <v>0</v>
      </c>
      <c r="G184" s="61">
        <v>270</v>
      </c>
      <c r="H184" s="61">
        <v>0</v>
      </c>
      <c r="I184" s="120"/>
      <c r="J184" s="76" t="s">
        <v>103</v>
      </c>
      <c r="K184" s="76">
        <v>100</v>
      </c>
      <c r="L184" s="120"/>
      <c r="M184" s="120"/>
    </row>
    <row r="185" spans="1:13" ht="76.5" customHeight="1">
      <c r="A185" s="131" t="s">
        <v>229</v>
      </c>
      <c r="B185" s="132" t="s">
        <v>238</v>
      </c>
      <c r="C185" s="75" t="s">
        <v>7</v>
      </c>
      <c r="D185" s="61">
        <f>SUM(E185:H185)</f>
        <v>1753.7</v>
      </c>
      <c r="E185" s="61">
        <f>E189+E193+E197+E201</f>
        <v>0</v>
      </c>
      <c r="F185" s="61">
        <f t="shared" ref="F185:H185" si="36">F189+F193+F197+F201</f>
        <v>0</v>
      </c>
      <c r="G185" s="61">
        <f t="shared" si="36"/>
        <v>1753.7</v>
      </c>
      <c r="H185" s="61">
        <f t="shared" si="36"/>
        <v>0</v>
      </c>
      <c r="I185" s="118" t="s">
        <v>222</v>
      </c>
      <c r="J185" s="76" t="s">
        <v>222</v>
      </c>
      <c r="K185" s="76" t="s">
        <v>222</v>
      </c>
      <c r="L185" s="118" t="s">
        <v>222</v>
      </c>
      <c r="M185" s="118" t="s">
        <v>243</v>
      </c>
    </row>
    <row r="186" spans="1:13" ht="52.5" customHeight="1">
      <c r="A186" s="131"/>
      <c r="B186" s="133"/>
      <c r="C186" s="75" t="s">
        <v>8</v>
      </c>
      <c r="D186" s="61">
        <f t="shared" ref="D186:D188" si="37">SUM(E186:H186)</f>
        <v>1680</v>
      </c>
      <c r="E186" s="61">
        <f t="shared" ref="E186:H188" si="38">E190+E194+E198+E202</f>
        <v>0</v>
      </c>
      <c r="F186" s="61">
        <f t="shared" si="38"/>
        <v>0</v>
      </c>
      <c r="G186" s="61">
        <f t="shared" si="38"/>
        <v>1680</v>
      </c>
      <c r="H186" s="61">
        <f t="shared" si="38"/>
        <v>0</v>
      </c>
      <c r="I186" s="119"/>
      <c r="J186" s="76" t="s">
        <v>222</v>
      </c>
      <c r="K186" s="76" t="s">
        <v>222</v>
      </c>
      <c r="L186" s="119"/>
      <c r="M186" s="119"/>
    </row>
    <row r="187" spans="1:13" ht="52.5" customHeight="1">
      <c r="A187" s="131"/>
      <c r="B187" s="133"/>
      <c r="C187" s="75" t="s">
        <v>66</v>
      </c>
      <c r="D187" s="61">
        <f t="shared" si="37"/>
        <v>1780</v>
      </c>
      <c r="E187" s="61">
        <f t="shared" si="38"/>
        <v>0</v>
      </c>
      <c r="F187" s="61">
        <f t="shared" si="38"/>
        <v>0</v>
      </c>
      <c r="G187" s="61">
        <f t="shared" si="38"/>
        <v>1780</v>
      </c>
      <c r="H187" s="61">
        <f t="shared" si="38"/>
        <v>0</v>
      </c>
      <c r="I187" s="119"/>
      <c r="J187" s="76" t="s">
        <v>222</v>
      </c>
      <c r="K187" s="76" t="s">
        <v>222</v>
      </c>
      <c r="L187" s="119"/>
      <c r="M187" s="119"/>
    </row>
    <row r="188" spans="1:13" ht="64.5" customHeight="1">
      <c r="A188" s="131"/>
      <c r="B188" s="134"/>
      <c r="C188" s="75" t="s">
        <v>283</v>
      </c>
      <c r="D188" s="61">
        <f t="shared" si="37"/>
        <v>1780</v>
      </c>
      <c r="E188" s="61">
        <f t="shared" si="38"/>
        <v>0</v>
      </c>
      <c r="F188" s="61">
        <f t="shared" si="38"/>
        <v>0</v>
      </c>
      <c r="G188" s="61">
        <f t="shared" si="38"/>
        <v>1780</v>
      </c>
      <c r="H188" s="61">
        <f t="shared" si="38"/>
        <v>0</v>
      </c>
      <c r="I188" s="120"/>
      <c r="J188" s="76" t="s">
        <v>222</v>
      </c>
      <c r="K188" s="76" t="s">
        <v>222</v>
      </c>
      <c r="L188" s="120"/>
      <c r="M188" s="119"/>
    </row>
    <row r="189" spans="1:13" ht="48.75" customHeight="1">
      <c r="A189" s="131" t="s">
        <v>230</v>
      </c>
      <c r="B189" s="118" t="s">
        <v>152</v>
      </c>
      <c r="C189" s="75" t="s">
        <v>7</v>
      </c>
      <c r="D189" s="61">
        <f>SUM(E189:H189)</f>
        <v>280</v>
      </c>
      <c r="E189" s="61">
        <v>0</v>
      </c>
      <c r="F189" s="61">
        <v>0</v>
      </c>
      <c r="G189" s="61">
        <f>160+120</f>
        <v>280</v>
      </c>
      <c r="H189" s="61">
        <v>0</v>
      </c>
      <c r="I189" s="118" t="s">
        <v>245</v>
      </c>
      <c r="J189" s="76" t="s">
        <v>103</v>
      </c>
      <c r="K189" s="76">
        <v>100</v>
      </c>
      <c r="L189" s="118" t="s">
        <v>240</v>
      </c>
      <c r="M189" s="119"/>
    </row>
    <row r="190" spans="1:13" ht="39" customHeight="1">
      <c r="A190" s="131"/>
      <c r="B190" s="119"/>
      <c r="C190" s="75" t="s">
        <v>8</v>
      </c>
      <c r="D190" s="61">
        <f t="shared" ref="D190:D204" si="39">SUM(E190:H190)</f>
        <v>160</v>
      </c>
      <c r="E190" s="61">
        <v>0</v>
      </c>
      <c r="F190" s="61">
        <v>0</v>
      </c>
      <c r="G190" s="61">
        <v>160</v>
      </c>
      <c r="H190" s="61">
        <v>0</v>
      </c>
      <c r="I190" s="119"/>
      <c r="J190" s="76" t="s">
        <v>103</v>
      </c>
      <c r="K190" s="76">
        <v>100</v>
      </c>
      <c r="L190" s="119"/>
      <c r="M190" s="119"/>
    </row>
    <row r="191" spans="1:13" ht="39" customHeight="1">
      <c r="A191" s="131"/>
      <c r="B191" s="119"/>
      <c r="C191" s="75" t="s">
        <v>66</v>
      </c>
      <c r="D191" s="61">
        <f t="shared" si="39"/>
        <v>160</v>
      </c>
      <c r="E191" s="61">
        <v>0</v>
      </c>
      <c r="F191" s="61">
        <v>0</v>
      </c>
      <c r="G191" s="61">
        <v>160</v>
      </c>
      <c r="H191" s="61">
        <v>0</v>
      </c>
      <c r="I191" s="119"/>
      <c r="J191" s="76" t="s">
        <v>103</v>
      </c>
      <c r="K191" s="76">
        <v>100</v>
      </c>
      <c r="L191" s="119"/>
      <c r="M191" s="119"/>
    </row>
    <row r="192" spans="1:13" ht="40.5" customHeight="1">
      <c r="A192" s="131"/>
      <c r="B192" s="120"/>
      <c r="C192" s="75" t="s">
        <v>283</v>
      </c>
      <c r="D192" s="61">
        <f t="shared" si="39"/>
        <v>160</v>
      </c>
      <c r="E192" s="61">
        <v>0</v>
      </c>
      <c r="F192" s="61">
        <v>0</v>
      </c>
      <c r="G192" s="61">
        <v>160</v>
      </c>
      <c r="H192" s="61">
        <v>0</v>
      </c>
      <c r="I192" s="119"/>
      <c r="J192" s="76" t="s">
        <v>103</v>
      </c>
      <c r="K192" s="76">
        <v>100</v>
      </c>
      <c r="L192" s="120"/>
      <c r="M192" s="119"/>
    </row>
    <row r="193" spans="1:13" ht="34.5" customHeight="1">
      <c r="A193" s="131" t="s">
        <v>231</v>
      </c>
      <c r="B193" s="127" t="s">
        <v>151</v>
      </c>
      <c r="C193" s="75" t="s">
        <v>21</v>
      </c>
      <c r="D193" s="61">
        <f t="shared" si="39"/>
        <v>1433.7</v>
      </c>
      <c r="E193" s="61">
        <v>0</v>
      </c>
      <c r="F193" s="61">
        <v>0</v>
      </c>
      <c r="G193" s="61">
        <v>1433.7</v>
      </c>
      <c r="H193" s="61">
        <v>0</v>
      </c>
      <c r="I193" s="119"/>
      <c r="J193" s="76" t="s">
        <v>103</v>
      </c>
      <c r="K193" s="76">
        <v>100</v>
      </c>
      <c r="L193" s="118" t="s">
        <v>213</v>
      </c>
      <c r="M193" s="119"/>
    </row>
    <row r="194" spans="1:13" ht="33.75" customHeight="1">
      <c r="A194" s="131"/>
      <c r="B194" s="127"/>
      <c r="C194" s="75" t="s">
        <v>22</v>
      </c>
      <c r="D194" s="61">
        <f t="shared" si="39"/>
        <v>1500</v>
      </c>
      <c r="E194" s="61">
        <v>0</v>
      </c>
      <c r="F194" s="61">
        <v>0</v>
      </c>
      <c r="G194" s="61">
        <v>1500</v>
      </c>
      <c r="H194" s="61">
        <v>0</v>
      </c>
      <c r="I194" s="119"/>
      <c r="J194" s="76" t="s">
        <v>103</v>
      </c>
      <c r="K194" s="76">
        <v>100</v>
      </c>
      <c r="L194" s="119"/>
      <c r="M194" s="119"/>
    </row>
    <row r="195" spans="1:13" ht="33.75" customHeight="1">
      <c r="A195" s="131"/>
      <c r="B195" s="127"/>
      <c r="C195" s="75" t="s">
        <v>66</v>
      </c>
      <c r="D195" s="61">
        <f t="shared" si="39"/>
        <v>1600</v>
      </c>
      <c r="E195" s="61">
        <v>0</v>
      </c>
      <c r="F195" s="61">
        <v>0</v>
      </c>
      <c r="G195" s="61">
        <v>1600</v>
      </c>
      <c r="H195" s="61">
        <v>0</v>
      </c>
      <c r="I195" s="119"/>
      <c r="J195" s="76" t="s">
        <v>103</v>
      </c>
      <c r="K195" s="76">
        <v>100</v>
      </c>
      <c r="L195" s="119"/>
      <c r="M195" s="119"/>
    </row>
    <row r="196" spans="1:13" ht="42.75" customHeight="1">
      <c r="A196" s="131"/>
      <c r="B196" s="127"/>
      <c r="C196" s="75" t="s">
        <v>283</v>
      </c>
      <c r="D196" s="61">
        <f t="shared" si="39"/>
        <v>1600</v>
      </c>
      <c r="E196" s="61">
        <v>0</v>
      </c>
      <c r="F196" s="61">
        <v>0</v>
      </c>
      <c r="G196" s="61">
        <v>1600</v>
      </c>
      <c r="H196" s="61">
        <v>0</v>
      </c>
      <c r="I196" s="119"/>
      <c r="J196" s="76" t="s">
        <v>103</v>
      </c>
      <c r="K196" s="76">
        <v>100</v>
      </c>
      <c r="L196" s="120"/>
      <c r="M196" s="119"/>
    </row>
    <row r="197" spans="1:13" ht="40.5" customHeight="1">
      <c r="A197" s="131" t="s">
        <v>232</v>
      </c>
      <c r="B197" s="127" t="s">
        <v>153</v>
      </c>
      <c r="C197" s="75" t="s">
        <v>7</v>
      </c>
      <c r="D197" s="61">
        <f t="shared" si="39"/>
        <v>40</v>
      </c>
      <c r="E197" s="61">
        <v>0</v>
      </c>
      <c r="F197" s="61">
        <v>0</v>
      </c>
      <c r="G197" s="61">
        <v>40</v>
      </c>
      <c r="H197" s="61">
        <v>0</v>
      </c>
      <c r="I197" s="119"/>
      <c r="J197" s="76" t="s">
        <v>103</v>
      </c>
      <c r="K197" s="76">
        <v>100</v>
      </c>
      <c r="L197" s="118" t="s">
        <v>221</v>
      </c>
      <c r="M197" s="119"/>
    </row>
    <row r="198" spans="1:13" ht="36.75" customHeight="1">
      <c r="A198" s="131"/>
      <c r="B198" s="127"/>
      <c r="C198" s="75" t="s">
        <v>8</v>
      </c>
      <c r="D198" s="61">
        <f t="shared" si="39"/>
        <v>20</v>
      </c>
      <c r="E198" s="61">
        <v>0</v>
      </c>
      <c r="F198" s="61">
        <v>0</v>
      </c>
      <c r="G198" s="61">
        <v>20</v>
      </c>
      <c r="H198" s="61">
        <v>0</v>
      </c>
      <c r="I198" s="119"/>
      <c r="J198" s="76" t="s">
        <v>103</v>
      </c>
      <c r="K198" s="76">
        <v>100</v>
      </c>
      <c r="L198" s="119"/>
      <c r="M198" s="119"/>
    </row>
    <row r="199" spans="1:13" ht="36.75" customHeight="1">
      <c r="A199" s="131"/>
      <c r="B199" s="127"/>
      <c r="C199" s="75" t="s">
        <v>66</v>
      </c>
      <c r="D199" s="61">
        <f t="shared" si="39"/>
        <v>20</v>
      </c>
      <c r="E199" s="61">
        <v>0</v>
      </c>
      <c r="F199" s="61">
        <v>0</v>
      </c>
      <c r="G199" s="61">
        <v>20</v>
      </c>
      <c r="H199" s="61">
        <v>0</v>
      </c>
      <c r="I199" s="119"/>
      <c r="J199" s="76" t="s">
        <v>103</v>
      </c>
      <c r="K199" s="76">
        <v>100</v>
      </c>
      <c r="L199" s="119"/>
      <c r="M199" s="119"/>
    </row>
    <row r="200" spans="1:13" ht="37.5" customHeight="1">
      <c r="A200" s="131"/>
      <c r="B200" s="127"/>
      <c r="C200" s="75" t="s">
        <v>283</v>
      </c>
      <c r="D200" s="61">
        <f t="shared" si="39"/>
        <v>20</v>
      </c>
      <c r="E200" s="61">
        <v>0</v>
      </c>
      <c r="F200" s="61">
        <v>0</v>
      </c>
      <c r="G200" s="61">
        <v>20</v>
      </c>
      <c r="H200" s="61">
        <v>0</v>
      </c>
      <c r="I200" s="119"/>
      <c r="J200" s="76" t="s">
        <v>103</v>
      </c>
      <c r="K200" s="76">
        <v>100</v>
      </c>
      <c r="L200" s="120"/>
      <c r="M200" s="119"/>
    </row>
    <row r="201" spans="1:13" ht="54.75" customHeight="1">
      <c r="A201" s="128" t="s">
        <v>290</v>
      </c>
      <c r="B201" s="118" t="s">
        <v>295</v>
      </c>
      <c r="C201" s="75" t="s">
        <v>21</v>
      </c>
      <c r="D201" s="61">
        <f t="shared" si="39"/>
        <v>0</v>
      </c>
      <c r="E201" s="61">
        <v>0</v>
      </c>
      <c r="F201" s="61">
        <v>0</v>
      </c>
      <c r="G201" s="61">
        <v>0</v>
      </c>
      <c r="H201" s="61">
        <v>0</v>
      </c>
      <c r="I201" s="119"/>
      <c r="J201" s="76" t="s">
        <v>103</v>
      </c>
      <c r="K201" s="76">
        <v>100</v>
      </c>
      <c r="L201" s="118" t="s">
        <v>296</v>
      </c>
      <c r="M201" s="119"/>
    </row>
    <row r="202" spans="1:13" ht="54.75" customHeight="1">
      <c r="A202" s="129"/>
      <c r="B202" s="119"/>
      <c r="C202" s="75" t="s">
        <v>22</v>
      </c>
      <c r="D202" s="61">
        <f t="shared" si="39"/>
        <v>0</v>
      </c>
      <c r="E202" s="61">
        <v>0</v>
      </c>
      <c r="F202" s="61">
        <v>0</v>
      </c>
      <c r="G202" s="61">
        <v>0</v>
      </c>
      <c r="H202" s="61">
        <v>0</v>
      </c>
      <c r="I202" s="119"/>
      <c r="J202" s="76" t="s">
        <v>103</v>
      </c>
      <c r="K202" s="76">
        <v>100</v>
      </c>
      <c r="L202" s="119"/>
      <c r="M202" s="119"/>
    </row>
    <row r="203" spans="1:13" ht="54.75" customHeight="1">
      <c r="A203" s="129"/>
      <c r="B203" s="119"/>
      <c r="C203" s="75" t="s">
        <v>66</v>
      </c>
      <c r="D203" s="61">
        <f t="shared" si="39"/>
        <v>0</v>
      </c>
      <c r="E203" s="61">
        <v>0</v>
      </c>
      <c r="F203" s="61">
        <v>0</v>
      </c>
      <c r="G203" s="61">
        <v>0</v>
      </c>
      <c r="H203" s="61">
        <v>0</v>
      </c>
      <c r="I203" s="119"/>
      <c r="J203" s="76" t="s">
        <v>103</v>
      </c>
      <c r="K203" s="76">
        <v>100</v>
      </c>
      <c r="L203" s="119"/>
      <c r="M203" s="119"/>
    </row>
    <row r="204" spans="1:13" ht="54.75" customHeight="1">
      <c r="A204" s="130"/>
      <c r="B204" s="120"/>
      <c r="C204" s="75" t="s">
        <v>283</v>
      </c>
      <c r="D204" s="61">
        <f t="shared" si="39"/>
        <v>0</v>
      </c>
      <c r="E204" s="61">
        <v>0</v>
      </c>
      <c r="F204" s="61">
        <v>0</v>
      </c>
      <c r="G204" s="61">
        <v>0</v>
      </c>
      <c r="H204" s="61">
        <v>0</v>
      </c>
      <c r="I204" s="120"/>
      <c r="J204" s="76" t="s">
        <v>103</v>
      </c>
      <c r="K204" s="76">
        <v>100</v>
      </c>
      <c r="L204" s="120"/>
      <c r="M204" s="120"/>
    </row>
    <row r="205" spans="1:13" ht="57" customHeight="1">
      <c r="A205" s="131" t="s">
        <v>233</v>
      </c>
      <c r="B205" s="132" t="s">
        <v>239</v>
      </c>
      <c r="C205" s="75" t="s">
        <v>7</v>
      </c>
      <c r="D205" s="61">
        <f>SUM(E205:H205)</f>
        <v>0</v>
      </c>
      <c r="E205" s="61">
        <f>E209+E213+E217+E221</f>
        <v>0</v>
      </c>
      <c r="F205" s="61">
        <f t="shared" ref="F205:H205" si="40">F209+F213+F217+F221</f>
        <v>0</v>
      </c>
      <c r="G205" s="61">
        <f t="shared" si="40"/>
        <v>0</v>
      </c>
      <c r="H205" s="61">
        <f t="shared" si="40"/>
        <v>0</v>
      </c>
      <c r="I205" s="118" t="s">
        <v>222</v>
      </c>
      <c r="J205" s="76" t="s">
        <v>222</v>
      </c>
      <c r="K205" s="76" t="s">
        <v>222</v>
      </c>
      <c r="L205" s="118" t="s">
        <v>222</v>
      </c>
      <c r="M205" s="118" t="s">
        <v>243</v>
      </c>
    </row>
    <row r="206" spans="1:13" ht="54.75" customHeight="1">
      <c r="A206" s="131"/>
      <c r="B206" s="133"/>
      <c r="C206" s="75" t="s">
        <v>8</v>
      </c>
      <c r="D206" s="61">
        <f t="shared" ref="D206:D208" si="41">SUM(E206:H206)</f>
        <v>862</v>
      </c>
      <c r="E206" s="61">
        <f t="shared" ref="E206:H208" si="42">E210+E214+E218+E222</f>
        <v>0</v>
      </c>
      <c r="F206" s="61">
        <f t="shared" si="42"/>
        <v>0</v>
      </c>
      <c r="G206" s="61">
        <f t="shared" si="42"/>
        <v>862</v>
      </c>
      <c r="H206" s="61">
        <f t="shared" si="42"/>
        <v>0</v>
      </c>
      <c r="I206" s="119"/>
      <c r="J206" s="76" t="s">
        <v>222</v>
      </c>
      <c r="K206" s="76" t="s">
        <v>222</v>
      </c>
      <c r="L206" s="119"/>
      <c r="M206" s="119"/>
    </row>
    <row r="207" spans="1:13" ht="54.75" customHeight="1">
      <c r="A207" s="131"/>
      <c r="B207" s="133"/>
      <c r="C207" s="75" t="s">
        <v>66</v>
      </c>
      <c r="D207" s="61">
        <f t="shared" si="41"/>
        <v>362</v>
      </c>
      <c r="E207" s="61">
        <f t="shared" si="42"/>
        <v>0</v>
      </c>
      <c r="F207" s="61">
        <f t="shared" si="42"/>
        <v>0</v>
      </c>
      <c r="G207" s="61">
        <f t="shared" si="42"/>
        <v>362</v>
      </c>
      <c r="H207" s="61">
        <f t="shared" si="42"/>
        <v>0</v>
      </c>
      <c r="I207" s="119"/>
      <c r="J207" s="76" t="s">
        <v>222</v>
      </c>
      <c r="K207" s="76" t="s">
        <v>222</v>
      </c>
      <c r="L207" s="119"/>
      <c r="M207" s="119"/>
    </row>
    <row r="208" spans="1:13" ht="54" customHeight="1">
      <c r="A208" s="131"/>
      <c r="B208" s="134"/>
      <c r="C208" s="75" t="s">
        <v>283</v>
      </c>
      <c r="D208" s="61">
        <f t="shared" si="41"/>
        <v>362</v>
      </c>
      <c r="E208" s="61">
        <f t="shared" si="42"/>
        <v>0</v>
      </c>
      <c r="F208" s="61">
        <f t="shared" si="42"/>
        <v>0</v>
      </c>
      <c r="G208" s="61">
        <f t="shared" si="42"/>
        <v>362</v>
      </c>
      <c r="H208" s="61">
        <f t="shared" si="42"/>
        <v>0</v>
      </c>
      <c r="I208" s="120"/>
      <c r="J208" s="76" t="s">
        <v>222</v>
      </c>
      <c r="K208" s="76" t="s">
        <v>222</v>
      </c>
      <c r="L208" s="120"/>
      <c r="M208" s="119"/>
    </row>
    <row r="209" spans="1:13" ht="39.75" customHeight="1">
      <c r="A209" s="131" t="s">
        <v>234</v>
      </c>
      <c r="B209" s="118" t="s">
        <v>152</v>
      </c>
      <c r="C209" s="75" t="s">
        <v>7</v>
      </c>
      <c r="D209" s="61">
        <f>SUM(E209:H209)</f>
        <v>0</v>
      </c>
      <c r="E209" s="61">
        <v>0</v>
      </c>
      <c r="F209" s="61">
        <v>0</v>
      </c>
      <c r="G209" s="61">
        <v>0</v>
      </c>
      <c r="H209" s="61">
        <v>0</v>
      </c>
      <c r="I209" s="118" t="s">
        <v>246</v>
      </c>
      <c r="J209" s="76" t="s">
        <v>103</v>
      </c>
      <c r="K209" s="76">
        <v>100</v>
      </c>
      <c r="L209" s="118" t="s">
        <v>240</v>
      </c>
      <c r="M209" s="119"/>
    </row>
    <row r="210" spans="1:13" ht="39.75" customHeight="1">
      <c r="A210" s="131"/>
      <c r="B210" s="119"/>
      <c r="C210" s="75" t="s">
        <v>8</v>
      </c>
      <c r="D210" s="61">
        <f t="shared" ref="D210:D228" si="43">SUM(E210:H210)</f>
        <v>50</v>
      </c>
      <c r="E210" s="61">
        <v>0</v>
      </c>
      <c r="F210" s="61">
        <v>0</v>
      </c>
      <c r="G210" s="61">
        <v>50</v>
      </c>
      <c r="H210" s="61">
        <v>0</v>
      </c>
      <c r="I210" s="119"/>
      <c r="J210" s="76" t="s">
        <v>103</v>
      </c>
      <c r="K210" s="76">
        <v>100</v>
      </c>
      <c r="L210" s="119"/>
      <c r="M210" s="119"/>
    </row>
    <row r="211" spans="1:13" ht="39.75" customHeight="1">
      <c r="A211" s="131"/>
      <c r="B211" s="119"/>
      <c r="C211" s="75" t="s">
        <v>66</v>
      </c>
      <c r="D211" s="61">
        <f t="shared" si="43"/>
        <v>50</v>
      </c>
      <c r="E211" s="61">
        <v>0</v>
      </c>
      <c r="F211" s="61">
        <v>0</v>
      </c>
      <c r="G211" s="61">
        <v>50</v>
      </c>
      <c r="H211" s="61">
        <v>0</v>
      </c>
      <c r="I211" s="119"/>
      <c r="J211" s="76" t="s">
        <v>103</v>
      </c>
      <c r="K211" s="76">
        <v>100</v>
      </c>
      <c r="L211" s="119"/>
      <c r="M211" s="119"/>
    </row>
    <row r="212" spans="1:13" ht="43.5" customHeight="1">
      <c r="A212" s="131"/>
      <c r="B212" s="120"/>
      <c r="C212" s="75" t="s">
        <v>283</v>
      </c>
      <c r="D212" s="61">
        <f t="shared" si="43"/>
        <v>50</v>
      </c>
      <c r="E212" s="61">
        <v>0</v>
      </c>
      <c r="F212" s="61">
        <v>0</v>
      </c>
      <c r="G212" s="61">
        <v>50</v>
      </c>
      <c r="H212" s="61">
        <v>0</v>
      </c>
      <c r="I212" s="119"/>
      <c r="J212" s="76" t="s">
        <v>103</v>
      </c>
      <c r="K212" s="76">
        <v>100</v>
      </c>
      <c r="L212" s="120"/>
      <c r="M212" s="119"/>
    </row>
    <row r="213" spans="1:13" ht="40.5" customHeight="1">
      <c r="A213" s="131" t="s">
        <v>235</v>
      </c>
      <c r="B213" s="127" t="s">
        <v>151</v>
      </c>
      <c r="C213" s="75" t="s">
        <v>7</v>
      </c>
      <c r="D213" s="61">
        <f t="shared" si="43"/>
        <v>0</v>
      </c>
      <c r="E213" s="61">
        <v>0</v>
      </c>
      <c r="F213" s="61">
        <v>0</v>
      </c>
      <c r="G213" s="61">
        <v>0</v>
      </c>
      <c r="H213" s="61">
        <v>0</v>
      </c>
      <c r="I213" s="119"/>
      <c r="J213" s="76" t="s">
        <v>103</v>
      </c>
      <c r="K213" s="76">
        <v>100</v>
      </c>
      <c r="L213" s="118" t="s">
        <v>213</v>
      </c>
      <c r="M213" s="119"/>
    </row>
    <row r="214" spans="1:13" ht="40.5" customHeight="1">
      <c r="A214" s="131"/>
      <c r="B214" s="127"/>
      <c r="C214" s="75" t="s">
        <v>8</v>
      </c>
      <c r="D214" s="61">
        <f t="shared" si="43"/>
        <v>812</v>
      </c>
      <c r="E214" s="61">
        <v>0</v>
      </c>
      <c r="F214" s="61">
        <v>0</v>
      </c>
      <c r="G214" s="61">
        <v>812</v>
      </c>
      <c r="H214" s="61">
        <v>0</v>
      </c>
      <c r="I214" s="119"/>
      <c r="J214" s="76" t="s">
        <v>103</v>
      </c>
      <c r="K214" s="76">
        <v>100</v>
      </c>
      <c r="L214" s="119"/>
      <c r="M214" s="119"/>
    </row>
    <row r="215" spans="1:13" ht="40.5" customHeight="1">
      <c r="A215" s="131"/>
      <c r="B215" s="127"/>
      <c r="C215" s="75" t="s">
        <v>66</v>
      </c>
      <c r="D215" s="61">
        <f t="shared" si="43"/>
        <v>312</v>
      </c>
      <c r="E215" s="61">
        <v>0</v>
      </c>
      <c r="F215" s="61">
        <v>0</v>
      </c>
      <c r="G215" s="61">
        <v>312</v>
      </c>
      <c r="H215" s="61">
        <v>0</v>
      </c>
      <c r="I215" s="119"/>
      <c r="J215" s="76" t="s">
        <v>103</v>
      </c>
      <c r="K215" s="76">
        <v>100</v>
      </c>
      <c r="L215" s="119"/>
      <c r="M215" s="119"/>
    </row>
    <row r="216" spans="1:13" ht="32.25" customHeight="1">
      <c r="A216" s="131"/>
      <c r="B216" s="127"/>
      <c r="C216" s="75" t="s">
        <v>283</v>
      </c>
      <c r="D216" s="61">
        <f t="shared" si="43"/>
        <v>312</v>
      </c>
      <c r="E216" s="61">
        <v>0</v>
      </c>
      <c r="F216" s="61">
        <v>0</v>
      </c>
      <c r="G216" s="61">
        <v>312</v>
      </c>
      <c r="H216" s="61">
        <v>0</v>
      </c>
      <c r="I216" s="119"/>
      <c r="J216" s="76" t="s">
        <v>103</v>
      </c>
      <c r="K216" s="76">
        <v>100</v>
      </c>
      <c r="L216" s="120"/>
      <c r="M216" s="119"/>
    </row>
    <row r="217" spans="1:13" ht="41.25" customHeight="1">
      <c r="A217" s="131" t="s">
        <v>236</v>
      </c>
      <c r="B217" s="127" t="s">
        <v>153</v>
      </c>
      <c r="C217" s="75" t="s">
        <v>7</v>
      </c>
      <c r="D217" s="61">
        <f t="shared" si="43"/>
        <v>0</v>
      </c>
      <c r="E217" s="61">
        <v>0</v>
      </c>
      <c r="F217" s="61">
        <v>0</v>
      </c>
      <c r="G217" s="61">
        <v>0</v>
      </c>
      <c r="H217" s="61">
        <v>0</v>
      </c>
      <c r="I217" s="119"/>
      <c r="J217" s="76" t="s">
        <v>103</v>
      </c>
      <c r="K217" s="76">
        <v>100</v>
      </c>
      <c r="L217" s="118" t="s">
        <v>221</v>
      </c>
      <c r="M217" s="119"/>
    </row>
    <row r="218" spans="1:13" ht="36" customHeight="1">
      <c r="A218" s="131"/>
      <c r="B218" s="127"/>
      <c r="C218" s="75" t="s">
        <v>8</v>
      </c>
      <c r="D218" s="61">
        <f t="shared" si="43"/>
        <v>0</v>
      </c>
      <c r="E218" s="61">
        <v>0</v>
      </c>
      <c r="F218" s="61">
        <v>0</v>
      </c>
      <c r="G218" s="61">
        <v>0</v>
      </c>
      <c r="H218" s="61">
        <v>0</v>
      </c>
      <c r="I218" s="119"/>
      <c r="J218" s="76" t="s">
        <v>103</v>
      </c>
      <c r="K218" s="76">
        <v>100</v>
      </c>
      <c r="L218" s="119"/>
      <c r="M218" s="119"/>
    </row>
    <row r="219" spans="1:13" ht="36" customHeight="1">
      <c r="A219" s="131"/>
      <c r="B219" s="127"/>
      <c r="C219" s="75" t="s">
        <v>66</v>
      </c>
      <c r="D219" s="61">
        <f t="shared" si="43"/>
        <v>0</v>
      </c>
      <c r="E219" s="61">
        <v>0</v>
      </c>
      <c r="F219" s="61">
        <v>0</v>
      </c>
      <c r="G219" s="61">
        <v>0</v>
      </c>
      <c r="H219" s="61">
        <v>0</v>
      </c>
      <c r="I219" s="119"/>
      <c r="J219" s="76" t="s">
        <v>103</v>
      </c>
      <c r="K219" s="76">
        <v>100</v>
      </c>
      <c r="L219" s="119"/>
      <c r="M219" s="119"/>
    </row>
    <row r="220" spans="1:13" ht="41.25" customHeight="1">
      <c r="A220" s="131"/>
      <c r="B220" s="127"/>
      <c r="C220" s="75" t="s">
        <v>283</v>
      </c>
      <c r="D220" s="61">
        <f t="shared" si="43"/>
        <v>0</v>
      </c>
      <c r="E220" s="61">
        <v>0</v>
      </c>
      <c r="F220" s="61">
        <v>0</v>
      </c>
      <c r="G220" s="61">
        <v>0</v>
      </c>
      <c r="H220" s="61">
        <v>0</v>
      </c>
      <c r="I220" s="119"/>
      <c r="J220" s="76" t="s">
        <v>103</v>
      </c>
      <c r="K220" s="76">
        <v>100</v>
      </c>
      <c r="L220" s="120"/>
      <c r="M220" s="119"/>
    </row>
    <row r="221" spans="1:13" ht="41.25" customHeight="1">
      <c r="A221" s="128" t="s">
        <v>291</v>
      </c>
      <c r="B221" s="118" t="s">
        <v>295</v>
      </c>
      <c r="C221" s="75" t="s">
        <v>21</v>
      </c>
      <c r="D221" s="61">
        <f t="shared" si="43"/>
        <v>0</v>
      </c>
      <c r="E221" s="61">
        <v>0</v>
      </c>
      <c r="F221" s="61">
        <v>0</v>
      </c>
      <c r="G221" s="61">
        <v>0</v>
      </c>
      <c r="H221" s="61">
        <v>0</v>
      </c>
      <c r="I221" s="119"/>
      <c r="J221" s="76" t="s">
        <v>103</v>
      </c>
      <c r="K221" s="76">
        <v>100</v>
      </c>
      <c r="L221" s="118" t="s">
        <v>296</v>
      </c>
      <c r="M221" s="119"/>
    </row>
    <row r="222" spans="1:13" ht="41.25" customHeight="1">
      <c r="A222" s="129"/>
      <c r="B222" s="119"/>
      <c r="C222" s="75" t="s">
        <v>22</v>
      </c>
      <c r="D222" s="61">
        <f t="shared" si="43"/>
        <v>0</v>
      </c>
      <c r="E222" s="61">
        <v>0</v>
      </c>
      <c r="F222" s="61">
        <v>0</v>
      </c>
      <c r="G222" s="61">
        <v>0</v>
      </c>
      <c r="H222" s="61">
        <v>0</v>
      </c>
      <c r="I222" s="119"/>
      <c r="J222" s="76" t="s">
        <v>103</v>
      </c>
      <c r="K222" s="76">
        <v>100</v>
      </c>
      <c r="L222" s="119"/>
      <c r="M222" s="119"/>
    </row>
    <row r="223" spans="1:13" ht="41.25" customHeight="1">
      <c r="A223" s="129"/>
      <c r="B223" s="119"/>
      <c r="C223" s="75" t="s">
        <v>66</v>
      </c>
      <c r="D223" s="61">
        <f t="shared" si="43"/>
        <v>0</v>
      </c>
      <c r="E223" s="61">
        <v>0</v>
      </c>
      <c r="F223" s="61">
        <v>0</v>
      </c>
      <c r="G223" s="61">
        <v>0</v>
      </c>
      <c r="H223" s="61">
        <v>0</v>
      </c>
      <c r="I223" s="119"/>
      <c r="J223" s="76" t="s">
        <v>103</v>
      </c>
      <c r="K223" s="76">
        <v>100</v>
      </c>
      <c r="L223" s="119"/>
      <c r="M223" s="119"/>
    </row>
    <row r="224" spans="1:13" ht="41.25" customHeight="1">
      <c r="A224" s="130"/>
      <c r="B224" s="120"/>
      <c r="C224" s="75" t="s">
        <v>283</v>
      </c>
      <c r="D224" s="61">
        <f t="shared" si="43"/>
        <v>0</v>
      </c>
      <c r="E224" s="61">
        <v>0</v>
      </c>
      <c r="F224" s="61">
        <v>0</v>
      </c>
      <c r="G224" s="61">
        <v>0</v>
      </c>
      <c r="H224" s="61">
        <v>0</v>
      </c>
      <c r="I224" s="120"/>
      <c r="J224" s="76" t="s">
        <v>103</v>
      </c>
      <c r="K224" s="76">
        <v>100</v>
      </c>
      <c r="L224" s="120"/>
      <c r="M224" s="120"/>
    </row>
    <row r="225" spans="1:16" ht="41.25" customHeight="1">
      <c r="A225" s="128" t="s">
        <v>274</v>
      </c>
      <c r="B225" s="118" t="s">
        <v>277</v>
      </c>
      <c r="C225" s="75" t="s">
        <v>7</v>
      </c>
      <c r="D225" s="61">
        <f t="shared" si="43"/>
        <v>1883.1</v>
      </c>
      <c r="E225" s="61">
        <f>E229</f>
        <v>0</v>
      </c>
      <c r="F225" s="61">
        <f t="shared" ref="F225:H225" si="44">F229</f>
        <v>0</v>
      </c>
      <c r="G225" s="61">
        <f t="shared" si="44"/>
        <v>1883.1</v>
      </c>
      <c r="H225" s="61">
        <f t="shared" si="44"/>
        <v>0</v>
      </c>
      <c r="I225" s="118" t="s">
        <v>222</v>
      </c>
      <c r="J225" s="76" t="s">
        <v>222</v>
      </c>
      <c r="K225" s="76" t="s">
        <v>222</v>
      </c>
      <c r="L225" s="118" t="s">
        <v>222</v>
      </c>
      <c r="M225" s="118" t="s">
        <v>243</v>
      </c>
    </row>
    <row r="226" spans="1:16" ht="41.25" customHeight="1">
      <c r="A226" s="129"/>
      <c r="B226" s="119"/>
      <c r="C226" s="75" t="s">
        <v>8</v>
      </c>
      <c r="D226" s="61">
        <f t="shared" si="43"/>
        <v>0</v>
      </c>
      <c r="E226" s="61">
        <f t="shared" ref="E226:H228" si="45">E230</f>
        <v>0</v>
      </c>
      <c r="F226" s="61">
        <f t="shared" si="45"/>
        <v>0</v>
      </c>
      <c r="G226" s="61">
        <f t="shared" si="45"/>
        <v>0</v>
      </c>
      <c r="H226" s="61">
        <f t="shared" si="45"/>
        <v>0</v>
      </c>
      <c r="I226" s="119"/>
      <c r="J226" s="76" t="s">
        <v>222</v>
      </c>
      <c r="K226" s="76" t="s">
        <v>222</v>
      </c>
      <c r="L226" s="119"/>
      <c r="M226" s="119"/>
    </row>
    <row r="227" spans="1:16" ht="41.25" customHeight="1">
      <c r="A227" s="129"/>
      <c r="B227" s="119"/>
      <c r="C227" s="75" t="s">
        <v>16</v>
      </c>
      <c r="D227" s="61">
        <f t="shared" si="43"/>
        <v>0</v>
      </c>
      <c r="E227" s="61">
        <f t="shared" si="45"/>
        <v>0</v>
      </c>
      <c r="F227" s="61">
        <f t="shared" si="45"/>
        <v>0</v>
      </c>
      <c r="G227" s="61">
        <f t="shared" si="45"/>
        <v>0</v>
      </c>
      <c r="H227" s="61">
        <f t="shared" si="45"/>
        <v>0</v>
      </c>
      <c r="I227" s="119"/>
      <c r="J227" s="76" t="s">
        <v>222</v>
      </c>
      <c r="K227" s="76" t="s">
        <v>222</v>
      </c>
      <c r="L227" s="119"/>
      <c r="M227" s="119"/>
    </row>
    <row r="228" spans="1:16" ht="41.25" customHeight="1">
      <c r="A228" s="130"/>
      <c r="B228" s="120"/>
      <c r="C228" s="75" t="s">
        <v>292</v>
      </c>
      <c r="D228" s="61">
        <f t="shared" si="43"/>
        <v>0</v>
      </c>
      <c r="E228" s="61">
        <f t="shared" si="45"/>
        <v>0</v>
      </c>
      <c r="F228" s="61">
        <f t="shared" si="45"/>
        <v>0</v>
      </c>
      <c r="G228" s="61">
        <f t="shared" si="45"/>
        <v>0</v>
      </c>
      <c r="H228" s="61">
        <f t="shared" si="45"/>
        <v>0</v>
      </c>
      <c r="I228" s="120"/>
      <c r="J228" s="76" t="s">
        <v>222</v>
      </c>
      <c r="K228" s="76" t="s">
        <v>222</v>
      </c>
      <c r="L228" s="120"/>
      <c r="M228" s="119"/>
    </row>
    <row r="229" spans="1:16" ht="62.25" customHeight="1">
      <c r="A229" s="128" t="s">
        <v>275</v>
      </c>
      <c r="B229" s="127" t="s">
        <v>151</v>
      </c>
      <c r="C229" s="75" t="s">
        <v>7</v>
      </c>
      <c r="D229" s="61">
        <f t="shared" ref="D229:D232" si="46">SUM(E229:H229)</f>
        <v>1883.1</v>
      </c>
      <c r="E229" s="61">
        <v>0</v>
      </c>
      <c r="F229" s="61">
        <v>0</v>
      </c>
      <c r="G229" s="61">
        <v>1883.1</v>
      </c>
      <c r="H229" s="61">
        <v>0</v>
      </c>
      <c r="I229" s="118" t="s">
        <v>276</v>
      </c>
      <c r="J229" s="76" t="s">
        <v>278</v>
      </c>
      <c r="K229" s="76">
        <v>1</v>
      </c>
      <c r="L229" s="118" t="s">
        <v>213</v>
      </c>
      <c r="M229" s="119"/>
    </row>
    <row r="230" spans="1:16" ht="62.25" customHeight="1">
      <c r="A230" s="129"/>
      <c r="B230" s="127"/>
      <c r="C230" s="75" t="s">
        <v>8</v>
      </c>
      <c r="D230" s="61">
        <f t="shared" si="46"/>
        <v>0</v>
      </c>
      <c r="E230" s="61">
        <v>0</v>
      </c>
      <c r="F230" s="61">
        <v>0</v>
      </c>
      <c r="G230" s="61">
        <v>0</v>
      </c>
      <c r="H230" s="61">
        <v>0</v>
      </c>
      <c r="I230" s="119"/>
      <c r="J230" s="76" t="s">
        <v>278</v>
      </c>
      <c r="K230" s="76">
        <v>0</v>
      </c>
      <c r="L230" s="119"/>
      <c r="M230" s="119"/>
    </row>
    <row r="231" spans="1:16" ht="62.25" customHeight="1">
      <c r="A231" s="129"/>
      <c r="B231" s="127"/>
      <c r="C231" s="75" t="s">
        <v>66</v>
      </c>
      <c r="D231" s="61">
        <f t="shared" si="46"/>
        <v>0</v>
      </c>
      <c r="E231" s="61">
        <v>0</v>
      </c>
      <c r="F231" s="61">
        <v>0</v>
      </c>
      <c r="G231" s="61">
        <v>0</v>
      </c>
      <c r="H231" s="61">
        <v>0</v>
      </c>
      <c r="I231" s="119"/>
      <c r="J231" s="76" t="s">
        <v>278</v>
      </c>
      <c r="K231" s="76">
        <v>0</v>
      </c>
      <c r="L231" s="119"/>
      <c r="M231" s="119"/>
    </row>
    <row r="232" spans="1:16" ht="75" customHeight="1">
      <c r="A232" s="130"/>
      <c r="B232" s="127"/>
      <c r="C232" s="75" t="s">
        <v>283</v>
      </c>
      <c r="D232" s="61">
        <f t="shared" si="46"/>
        <v>0</v>
      </c>
      <c r="E232" s="61">
        <v>0</v>
      </c>
      <c r="F232" s="61">
        <v>0</v>
      </c>
      <c r="G232" s="61">
        <v>0</v>
      </c>
      <c r="H232" s="61">
        <v>0</v>
      </c>
      <c r="I232" s="120"/>
      <c r="J232" s="76" t="s">
        <v>278</v>
      </c>
      <c r="K232" s="76">
        <v>0</v>
      </c>
      <c r="L232" s="120"/>
      <c r="M232" s="120"/>
    </row>
    <row r="233" spans="1:16" ht="27" customHeight="1">
      <c r="A233" s="127" t="s">
        <v>129</v>
      </c>
      <c r="B233" s="127"/>
      <c r="C233" s="75" t="s">
        <v>7</v>
      </c>
      <c r="D233" s="50">
        <f t="shared" ref="D233:D252" si="47">SUM(E233:H233)</f>
        <v>9321.1</v>
      </c>
      <c r="E233" s="50">
        <f>E165+E185+E205+E225</f>
        <v>0</v>
      </c>
      <c r="F233" s="50">
        <f t="shared" ref="F233:H233" si="48">F165+F185+F205+F225</f>
        <v>0</v>
      </c>
      <c r="G233" s="50">
        <f t="shared" si="48"/>
        <v>9321.1</v>
      </c>
      <c r="H233" s="50">
        <f t="shared" si="48"/>
        <v>0</v>
      </c>
      <c r="I233" s="126" t="s">
        <v>17</v>
      </c>
      <c r="J233" s="126" t="s">
        <v>17</v>
      </c>
      <c r="K233" s="126" t="s">
        <v>17</v>
      </c>
      <c r="L233" s="126" t="s">
        <v>17</v>
      </c>
      <c r="M233" s="126" t="s">
        <v>17</v>
      </c>
      <c r="N233" s="85"/>
      <c r="O233" s="85"/>
      <c r="P233" s="85"/>
    </row>
    <row r="234" spans="1:16" ht="27" customHeight="1">
      <c r="A234" s="127"/>
      <c r="B234" s="127"/>
      <c r="C234" s="75" t="s">
        <v>8</v>
      </c>
      <c r="D234" s="50">
        <f t="shared" si="47"/>
        <v>8887.5</v>
      </c>
      <c r="E234" s="50">
        <f t="shared" ref="E234:H236" si="49">E166+E186+E206+E226</f>
        <v>0</v>
      </c>
      <c r="F234" s="50">
        <f t="shared" si="49"/>
        <v>0</v>
      </c>
      <c r="G234" s="50">
        <f t="shared" si="49"/>
        <v>8887.5</v>
      </c>
      <c r="H234" s="50">
        <f t="shared" si="49"/>
        <v>0</v>
      </c>
      <c r="I234" s="126"/>
      <c r="J234" s="126"/>
      <c r="K234" s="126"/>
      <c r="L234" s="126"/>
      <c r="M234" s="126"/>
      <c r="N234" s="85"/>
      <c r="O234" s="85"/>
      <c r="P234" s="85"/>
    </row>
    <row r="235" spans="1:16" ht="27" customHeight="1">
      <c r="A235" s="127"/>
      <c r="B235" s="127"/>
      <c r="C235" s="75" t="s">
        <v>66</v>
      </c>
      <c r="D235" s="50">
        <f t="shared" si="47"/>
        <v>8171.5</v>
      </c>
      <c r="E235" s="50">
        <f t="shared" si="49"/>
        <v>0</v>
      </c>
      <c r="F235" s="50">
        <f t="shared" si="49"/>
        <v>0</v>
      </c>
      <c r="G235" s="50">
        <f t="shared" si="49"/>
        <v>8171.5</v>
      </c>
      <c r="H235" s="50">
        <f t="shared" si="49"/>
        <v>0</v>
      </c>
      <c r="I235" s="126"/>
      <c r="J235" s="126"/>
      <c r="K235" s="126"/>
      <c r="L235" s="126"/>
      <c r="M235" s="126"/>
      <c r="N235" s="85"/>
      <c r="O235" s="85"/>
      <c r="P235" s="85"/>
    </row>
    <row r="236" spans="1:16" ht="27" customHeight="1">
      <c r="A236" s="127"/>
      <c r="B236" s="127"/>
      <c r="C236" s="75" t="s">
        <v>292</v>
      </c>
      <c r="D236" s="50">
        <f t="shared" si="47"/>
        <v>8171.5</v>
      </c>
      <c r="E236" s="50">
        <f t="shared" si="49"/>
        <v>0</v>
      </c>
      <c r="F236" s="50">
        <f t="shared" si="49"/>
        <v>0</v>
      </c>
      <c r="G236" s="50">
        <f t="shared" si="49"/>
        <v>8171.5</v>
      </c>
      <c r="H236" s="50">
        <f t="shared" si="49"/>
        <v>0</v>
      </c>
      <c r="I236" s="126"/>
      <c r="J236" s="126"/>
      <c r="K236" s="126"/>
      <c r="L236" s="126"/>
      <c r="M236" s="126"/>
      <c r="N236" s="85"/>
      <c r="O236" s="85"/>
      <c r="P236" s="85"/>
    </row>
    <row r="237" spans="1:16" ht="27" customHeight="1">
      <c r="A237" s="137" t="s">
        <v>152</v>
      </c>
      <c r="B237" s="132"/>
      <c r="C237" s="75" t="s">
        <v>7</v>
      </c>
      <c r="D237" s="50">
        <f t="shared" si="47"/>
        <v>3570</v>
      </c>
      <c r="E237" s="50">
        <f>E169+E189+E209</f>
        <v>0</v>
      </c>
      <c r="F237" s="50">
        <f t="shared" ref="F237:H237" si="50">F169+F189+F209</f>
        <v>0</v>
      </c>
      <c r="G237" s="50">
        <f t="shared" si="50"/>
        <v>3570</v>
      </c>
      <c r="H237" s="50">
        <f t="shared" si="50"/>
        <v>0</v>
      </c>
      <c r="I237" s="126" t="s">
        <v>17</v>
      </c>
      <c r="J237" s="126" t="s">
        <v>17</v>
      </c>
      <c r="K237" s="126" t="s">
        <v>17</v>
      </c>
      <c r="L237" s="126" t="s">
        <v>17</v>
      </c>
      <c r="M237" s="126" t="s">
        <v>17</v>
      </c>
      <c r="N237" s="85"/>
      <c r="O237" s="85"/>
      <c r="P237" s="85"/>
    </row>
    <row r="238" spans="1:16" ht="27" customHeight="1">
      <c r="A238" s="138"/>
      <c r="B238" s="133"/>
      <c r="C238" s="75" t="s">
        <v>8</v>
      </c>
      <c r="D238" s="50">
        <f t="shared" si="47"/>
        <v>3911</v>
      </c>
      <c r="E238" s="50">
        <f t="shared" ref="E238:H240" si="51">E170+E190+E210</f>
        <v>0</v>
      </c>
      <c r="F238" s="50">
        <f t="shared" si="51"/>
        <v>0</v>
      </c>
      <c r="G238" s="50">
        <f t="shared" si="51"/>
        <v>3911</v>
      </c>
      <c r="H238" s="50">
        <f t="shared" si="51"/>
        <v>0</v>
      </c>
      <c r="I238" s="126"/>
      <c r="J238" s="126"/>
      <c r="K238" s="126"/>
      <c r="L238" s="126"/>
      <c r="M238" s="126"/>
      <c r="N238" s="85"/>
      <c r="O238" s="85"/>
      <c r="P238" s="85"/>
    </row>
    <row r="239" spans="1:16" ht="27" customHeight="1">
      <c r="A239" s="138"/>
      <c r="B239" s="133"/>
      <c r="C239" s="75" t="s">
        <v>66</v>
      </c>
      <c r="D239" s="50">
        <f t="shared" si="47"/>
        <v>3695</v>
      </c>
      <c r="E239" s="50">
        <f t="shared" si="51"/>
        <v>0</v>
      </c>
      <c r="F239" s="50">
        <f t="shared" si="51"/>
        <v>0</v>
      </c>
      <c r="G239" s="50">
        <f t="shared" si="51"/>
        <v>3695</v>
      </c>
      <c r="H239" s="50">
        <f t="shared" si="51"/>
        <v>0</v>
      </c>
      <c r="I239" s="126"/>
      <c r="J239" s="126"/>
      <c r="K239" s="126"/>
      <c r="L239" s="126"/>
      <c r="M239" s="126"/>
      <c r="N239" s="85"/>
      <c r="O239" s="85"/>
      <c r="P239" s="85"/>
    </row>
    <row r="240" spans="1:16" ht="27" customHeight="1">
      <c r="A240" s="139"/>
      <c r="B240" s="134"/>
      <c r="C240" s="75" t="s">
        <v>292</v>
      </c>
      <c r="D240" s="50">
        <f t="shared" si="47"/>
        <v>3695</v>
      </c>
      <c r="E240" s="50">
        <f t="shared" si="51"/>
        <v>0</v>
      </c>
      <c r="F240" s="50">
        <f t="shared" si="51"/>
        <v>0</v>
      </c>
      <c r="G240" s="50">
        <f t="shared" si="51"/>
        <v>3695</v>
      </c>
      <c r="H240" s="50">
        <f t="shared" si="51"/>
        <v>0</v>
      </c>
      <c r="I240" s="126"/>
      <c r="J240" s="126"/>
      <c r="K240" s="126"/>
      <c r="L240" s="126"/>
      <c r="M240" s="126"/>
      <c r="N240" s="85"/>
      <c r="O240" s="85"/>
      <c r="P240" s="85"/>
    </row>
    <row r="241" spans="1:16" ht="27" customHeight="1">
      <c r="A241" s="137" t="s">
        <v>151</v>
      </c>
      <c r="B241" s="132"/>
      <c r="C241" s="75" t="s">
        <v>7</v>
      </c>
      <c r="D241" s="50">
        <f t="shared" si="47"/>
        <v>4516.7999999999993</v>
      </c>
      <c r="E241" s="50">
        <f>E173+E193+E213+E229</f>
        <v>0</v>
      </c>
      <c r="F241" s="50">
        <f t="shared" ref="F241:H241" si="52">F173+F193+F213+F229</f>
        <v>0</v>
      </c>
      <c r="G241" s="50">
        <f t="shared" si="52"/>
        <v>4516.7999999999993</v>
      </c>
      <c r="H241" s="50">
        <f t="shared" si="52"/>
        <v>0</v>
      </c>
      <c r="I241" s="126" t="s">
        <v>17</v>
      </c>
      <c r="J241" s="126" t="s">
        <v>17</v>
      </c>
      <c r="K241" s="126" t="s">
        <v>17</v>
      </c>
      <c r="L241" s="126" t="s">
        <v>17</v>
      </c>
      <c r="M241" s="126" t="s">
        <v>17</v>
      </c>
      <c r="N241" s="85"/>
      <c r="O241" s="85"/>
      <c r="P241" s="85"/>
    </row>
    <row r="242" spans="1:16" ht="27" customHeight="1">
      <c r="A242" s="138"/>
      <c r="B242" s="133"/>
      <c r="C242" s="75" t="s">
        <v>8</v>
      </c>
      <c r="D242" s="50">
        <f t="shared" si="47"/>
        <v>3362</v>
      </c>
      <c r="E242" s="50">
        <f t="shared" ref="E242:H244" si="53">E174+E194+E214+E230</f>
        <v>0</v>
      </c>
      <c r="F242" s="50">
        <f t="shared" si="53"/>
        <v>0</v>
      </c>
      <c r="G242" s="50">
        <f t="shared" si="53"/>
        <v>3362</v>
      </c>
      <c r="H242" s="50">
        <f t="shared" si="53"/>
        <v>0</v>
      </c>
      <c r="I242" s="126"/>
      <c r="J242" s="126"/>
      <c r="K242" s="126"/>
      <c r="L242" s="126"/>
      <c r="M242" s="126"/>
      <c r="N242" s="85"/>
      <c r="O242" s="85"/>
      <c r="P242" s="85"/>
    </row>
    <row r="243" spans="1:16" ht="27" customHeight="1">
      <c r="A243" s="138"/>
      <c r="B243" s="133"/>
      <c r="C243" s="75" t="s">
        <v>293</v>
      </c>
      <c r="D243" s="50">
        <f t="shared" si="47"/>
        <v>3012</v>
      </c>
      <c r="E243" s="50">
        <f t="shared" si="53"/>
        <v>0</v>
      </c>
      <c r="F243" s="50">
        <f t="shared" si="53"/>
        <v>0</v>
      </c>
      <c r="G243" s="50">
        <f t="shared" si="53"/>
        <v>3012</v>
      </c>
      <c r="H243" s="50">
        <f t="shared" si="53"/>
        <v>0</v>
      </c>
      <c r="I243" s="126"/>
      <c r="J243" s="126"/>
      <c r="K243" s="126"/>
      <c r="L243" s="126"/>
      <c r="M243" s="126"/>
      <c r="N243" s="85"/>
      <c r="O243" s="85"/>
      <c r="P243" s="85"/>
    </row>
    <row r="244" spans="1:16" ht="27" customHeight="1">
      <c r="A244" s="139"/>
      <c r="B244" s="134"/>
      <c r="C244" s="75" t="s">
        <v>283</v>
      </c>
      <c r="D244" s="50">
        <f t="shared" si="47"/>
        <v>3012</v>
      </c>
      <c r="E244" s="50">
        <f t="shared" si="53"/>
        <v>0</v>
      </c>
      <c r="F244" s="50">
        <f t="shared" si="53"/>
        <v>0</v>
      </c>
      <c r="G244" s="50">
        <f t="shared" si="53"/>
        <v>3012</v>
      </c>
      <c r="H244" s="50">
        <f t="shared" si="53"/>
        <v>0</v>
      </c>
      <c r="I244" s="126"/>
      <c r="J244" s="126"/>
      <c r="K244" s="126"/>
      <c r="L244" s="126"/>
      <c r="M244" s="126"/>
      <c r="N244" s="85"/>
      <c r="O244" s="85"/>
      <c r="P244" s="85"/>
    </row>
    <row r="245" spans="1:16" ht="27" customHeight="1">
      <c r="A245" s="137" t="s">
        <v>153</v>
      </c>
      <c r="B245" s="132"/>
      <c r="C245" s="75" t="s">
        <v>7</v>
      </c>
      <c r="D245" s="50">
        <f t="shared" si="47"/>
        <v>1234.3</v>
      </c>
      <c r="E245" s="50">
        <f>E177+E197+E217</f>
        <v>0</v>
      </c>
      <c r="F245" s="50">
        <f>F177+F197+F217</f>
        <v>0</v>
      </c>
      <c r="G245" s="50">
        <f>G177+G197+G217</f>
        <v>1234.3</v>
      </c>
      <c r="H245" s="50">
        <f>H177+H197+H217</f>
        <v>0</v>
      </c>
      <c r="I245" s="126" t="s">
        <v>17</v>
      </c>
      <c r="J245" s="126" t="s">
        <v>17</v>
      </c>
      <c r="K245" s="126" t="s">
        <v>17</v>
      </c>
      <c r="L245" s="126" t="s">
        <v>17</v>
      </c>
      <c r="M245" s="126" t="s">
        <v>17</v>
      </c>
      <c r="N245" s="85"/>
      <c r="O245" s="85"/>
      <c r="P245" s="85"/>
    </row>
    <row r="246" spans="1:16" ht="27" customHeight="1">
      <c r="A246" s="138"/>
      <c r="B246" s="133"/>
      <c r="C246" s="75" t="s">
        <v>8</v>
      </c>
      <c r="D246" s="50">
        <f t="shared" si="47"/>
        <v>1194.5</v>
      </c>
      <c r="E246" s="50">
        <f t="shared" ref="E246:H248" si="54">E178+E198+E218</f>
        <v>0</v>
      </c>
      <c r="F246" s="50">
        <f t="shared" si="54"/>
        <v>0</v>
      </c>
      <c r="G246" s="50">
        <f t="shared" si="54"/>
        <v>1194.5</v>
      </c>
      <c r="H246" s="50">
        <f t="shared" si="54"/>
        <v>0</v>
      </c>
      <c r="I246" s="126"/>
      <c r="J246" s="126"/>
      <c r="K246" s="126"/>
      <c r="L246" s="126"/>
      <c r="M246" s="126"/>
      <c r="N246" s="85"/>
      <c r="O246" s="85"/>
      <c r="P246" s="85"/>
    </row>
    <row r="247" spans="1:16" ht="27" customHeight="1">
      <c r="A247" s="138"/>
      <c r="B247" s="133"/>
      <c r="C247" s="75" t="s">
        <v>66</v>
      </c>
      <c r="D247" s="50">
        <f t="shared" si="47"/>
        <v>1194.5</v>
      </c>
      <c r="E247" s="50">
        <f t="shared" si="54"/>
        <v>0</v>
      </c>
      <c r="F247" s="50">
        <f t="shared" si="54"/>
        <v>0</v>
      </c>
      <c r="G247" s="50">
        <f t="shared" si="54"/>
        <v>1194.5</v>
      </c>
      <c r="H247" s="50">
        <f t="shared" si="54"/>
        <v>0</v>
      </c>
      <c r="I247" s="126"/>
      <c r="J247" s="126"/>
      <c r="K247" s="126"/>
      <c r="L247" s="126"/>
      <c r="M247" s="126"/>
      <c r="N247" s="85"/>
      <c r="O247" s="85"/>
      <c r="P247" s="85"/>
    </row>
    <row r="248" spans="1:16" ht="27" customHeight="1">
      <c r="A248" s="139"/>
      <c r="B248" s="134"/>
      <c r="C248" s="75" t="s">
        <v>283</v>
      </c>
      <c r="D248" s="50">
        <f t="shared" si="47"/>
        <v>1194.5</v>
      </c>
      <c r="E248" s="50">
        <f t="shared" si="54"/>
        <v>0</v>
      </c>
      <c r="F248" s="50">
        <f t="shared" si="54"/>
        <v>0</v>
      </c>
      <c r="G248" s="50">
        <f t="shared" si="54"/>
        <v>1194.5</v>
      </c>
      <c r="H248" s="50">
        <f t="shared" si="54"/>
        <v>0</v>
      </c>
      <c r="I248" s="126"/>
      <c r="J248" s="126"/>
      <c r="K248" s="126"/>
      <c r="L248" s="126"/>
      <c r="M248" s="126"/>
      <c r="N248" s="85"/>
      <c r="O248" s="85"/>
      <c r="P248" s="85"/>
    </row>
    <row r="249" spans="1:16" ht="27" customHeight="1">
      <c r="A249" s="137" t="s">
        <v>295</v>
      </c>
      <c r="B249" s="132"/>
      <c r="C249" s="75" t="s">
        <v>21</v>
      </c>
      <c r="D249" s="50">
        <f t="shared" si="47"/>
        <v>0</v>
      </c>
      <c r="E249" s="50">
        <f>E181+E201+E221</f>
        <v>0</v>
      </c>
      <c r="F249" s="50">
        <f t="shared" ref="F249:H249" si="55">F181+F201+F221</f>
        <v>0</v>
      </c>
      <c r="G249" s="50">
        <f t="shared" si="55"/>
        <v>0</v>
      </c>
      <c r="H249" s="50">
        <f t="shared" si="55"/>
        <v>0</v>
      </c>
      <c r="I249" s="123" t="s">
        <v>222</v>
      </c>
      <c r="J249" s="123" t="s">
        <v>222</v>
      </c>
      <c r="K249" s="123" t="s">
        <v>222</v>
      </c>
      <c r="L249" s="123" t="s">
        <v>222</v>
      </c>
      <c r="M249" s="123" t="s">
        <v>222</v>
      </c>
      <c r="N249" s="85"/>
      <c r="O249" s="85"/>
      <c r="P249" s="85"/>
    </row>
    <row r="250" spans="1:16" ht="27" customHeight="1">
      <c r="A250" s="138"/>
      <c r="B250" s="133"/>
      <c r="C250" s="75" t="s">
        <v>294</v>
      </c>
      <c r="D250" s="50">
        <f t="shared" si="47"/>
        <v>420</v>
      </c>
      <c r="E250" s="50">
        <f t="shared" ref="E250:H252" si="56">E182+E202+E222</f>
        <v>0</v>
      </c>
      <c r="F250" s="50">
        <f t="shared" si="56"/>
        <v>0</v>
      </c>
      <c r="G250" s="50">
        <f t="shared" si="56"/>
        <v>420</v>
      </c>
      <c r="H250" s="50">
        <f t="shared" si="56"/>
        <v>0</v>
      </c>
      <c r="I250" s="124"/>
      <c r="J250" s="124"/>
      <c r="K250" s="124"/>
      <c r="L250" s="124"/>
      <c r="M250" s="124"/>
      <c r="N250" s="85"/>
      <c r="O250" s="85"/>
      <c r="P250" s="85"/>
    </row>
    <row r="251" spans="1:16" ht="27" customHeight="1">
      <c r="A251" s="138"/>
      <c r="B251" s="133"/>
      <c r="C251" s="75" t="s">
        <v>66</v>
      </c>
      <c r="D251" s="50">
        <f t="shared" si="47"/>
        <v>270</v>
      </c>
      <c r="E251" s="50">
        <f t="shared" si="56"/>
        <v>0</v>
      </c>
      <c r="F251" s="50">
        <f t="shared" si="56"/>
        <v>0</v>
      </c>
      <c r="G251" s="50">
        <f t="shared" si="56"/>
        <v>270</v>
      </c>
      <c r="H251" s="50">
        <f t="shared" si="56"/>
        <v>0</v>
      </c>
      <c r="I251" s="124"/>
      <c r="J251" s="124"/>
      <c r="K251" s="124"/>
      <c r="L251" s="124"/>
      <c r="M251" s="124"/>
      <c r="N251" s="85"/>
      <c r="O251" s="85"/>
      <c r="P251" s="85"/>
    </row>
    <row r="252" spans="1:16" ht="27" customHeight="1">
      <c r="A252" s="139"/>
      <c r="B252" s="134"/>
      <c r="C252" s="75" t="s">
        <v>283</v>
      </c>
      <c r="D252" s="50">
        <f t="shared" si="47"/>
        <v>270</v>
      </c>
      <c r="E252" s="50">
        <f t="shared" si="56"/>
        <v>0</v>
      </c>
      <c r="F252" s="50">
        <f t="shared" si="56"/>
        <v>0</v>
      </c>
      <c r="G252" s="50">
        <f t="shared" si="56"/>
        <v>270</v>
      </c>
      <c r="H252" s="50">
        <f t="shared" si="56"/>
        <v>0</v>
      </c>
      <c r="I252" s="125"/>
      <c r="J252" s="125"/>
      <c r="K252" s="125"/>
      <c r="L252" s="125"/>
      <c r="M252" s="125"/>
      <c r="N252" s="85"/>
      <c r="O252" s="85"/>
      <c r="P252" s="85"/>
    </row>
    <row r="253" spans="1:16" ht="18.75" customHeight="1">
      <c r="A253" s="150" t="s">
        <v>53</v>
      </c>
      <c r="B253" s="151"/>
      <c r="C253" s="75" t="s">
        <v>7</v>
      </c>
      <c r="D253" s="50">
        <f t="shared" si="26"/>
        <v>32031.7</v>
      </c>
      <c r="E253" s="50">
        <f>E59+E82+E97+E120+E143+E158+E233</f>
        <v>0</v>
      </c>
      <c r="F253" s="50">
        <f t="shared" ref="F253:H253" si="57">F59+F82+F97+F120+F143+F158+F233</f>
        <v>20652.8</v>
      </c>
      <c r="G253" s="50">
        <f t="shared" si="57"/>
        <v>11378.900000000001</v>
      </c>
      <c r="H253" s="50">
        <f t="shared" si="57"/>
        <v>0</v>
      </c>
      <c r="I253" s="123" t="s">
        <v>17</v>
      </c>
      <c r="J253" s="123" t="s">
        <v>17</v>
      </c>
      <c r="K253" s="123" t="s">
        <v>17</v>
      </c>
      <c r="L253" s="123" t="s">
        <v>17</v>
      </c>
      <c r="M253" s="123" t="s">
        <v>17</v>
      </c>
    </row>
    <row r="254" spans="1:16" ht="15.75">
      <c r="A254" s="152"/>
      <c r="B254" s="153"/>
      <c r="C254" s="75" t="s">
        <v>8</v>
      </c>
      <c r="D254" s="50">
        <f t="shared" si="26"/>
        <v>10572.5</v>
      </c>
      <c r="E254" s="50">
        <f t="shared" ref="E254:H255" si="58">E60+E83+E98+E121+E144+E159+E234</f>
        <v>0</v>
      </c>
      <c r="F254" s="50">
        <f t="shared" si="58"/>
        <v>0</v>
      </c>
      <c r="G254" s="50">
        <f t="shared" si="58"/>
        <v>10572.5</v>
      </c>
      <c r="H254" s="50">
        <f t="shared" si="58"/>
        <v>0</v>
      </c>
      <c r="I254" s="124"/>
      <c r="J254" s="124"/>
      <c r="K254" s="124"/>
      <c r="L254" s="124"/>
      <c r="M254" s="124"/>
      <c r="N254" s="86"/>
      <c r="O254" s="86"/>
      <c r="P254" s="86"/>
    </row>
    <row r="255" spans="1:16" ht="15.75">
      <c r="A255" s="152"/>
      <c r="B255" s="153"/>
      <c r="C255" s="74" t="s">
        <v>16</v>
      </c>
      <c r="D255" s="50">
        <f t="shared" si="26"/>
        <v>9456.5</v>
      </c>
      <c r="E255" s="50">
        <f t="shared" si="58"/>
        <v>0</v>
      </c>
      <c r="F255" s="50">
        <f t="shared" si="58"/>
        <v>0</v>
      </c>
      <c r="G255" s="50">
        <f t="shared" si="58"/>
        <v>9456.5</v>
      </c>
      <c r="H255" s="50">
        <f t="shared" si="58"/>
        <v>0</v>
      </c>
      <c r="I255" s="124"/>
      <c r="J255" s="124"/>
      <c r="K255" s="124"/>
      <c r="L255" s="124"/>
      <c r="M255" s="124"/>
      <c r="N255" s="86"/>
      <c r="O255" s="86"/>
      <c r="P255" s="86"/>
    </row>
    <row r="256" spans="1:16" ht="15.75">
      <c r="A256" s="154"/>
      <c r="B256" s="155"/>
      <c r="C256" s="75" t="s">
        <v>283</v>
      </c>
      <c r="D256" s="50">
        <f>SUM(E256:H256)</f>
        <v>9456.5</v>
      </c>
      <c r="E256" s="50">
        <f>E62+E85+E100+E123+E146+E161+E236</f>
        <v>0</v>
      </c>
      <c r="F256" s="50">
        <f>F62+F85+F100+F123+F146+F161+F236</f>
        <v>0</v>
      </c>
      <c r="G256" s="50">
        <f>G62+G85+G100+G123+G146+G161+G236</f>
        <v>9456.5</v>
      </c>
      <c r="H256" s="50">
        <f>H62+H85+H100+H123+H146+H161+H236</f>
        <v>0</v>
      </c>
      <c r="I256" s="125"/>
      <c r="J256" s="125"/>
      <c r="K256" s="125"/>
      <c r="L256" s="125"/>
      <c r="M256" s="125"/>
      <c r="N256" s="86"/>
      <c r="O256" s="86"/>
      <c r="P256" s="86"/>
    </row>
    <row r="257" spans="1:16" ht="15.75">
      <c r="A257" s="51"/>
      <c r="B257" s="52"/>
      <c r="C257" s="53"/>
      <c r="D257" s="53"/>
      <c r="E257" s="53"/>
      <c r="F257" s="53"/>
      <c r="G257" s="53"/>
      <c r="H257" s="53"/>
      <c r="I257" s="53"/>
      <c r="J257" s="53"/>
      <c r="K257" s="53"/>
      <c r="L257" s="53"/>
      <c r="M257" s="53"/>
      <c r="N257" s="86"/>
      <c r="O257" s="86"/>
      <c r="P257" s="86"/>
    </row>
    <row r="258" spans="1:16" ht="53.25" customHeight="1">
      <c r="A258" s="149" t="s">
        <v>282</v>
      </c>
      <c r="B258" s="149"/>
      <c r="C258" s="149"/>
      <c r="D258" s="149"/>
      <c r="E258" s="149"/>
      <c r="F258" s="149"/>
      <c r="G258" s="149"/>
      <c r="H258" s="149"/>
      <c r="I258" s="149"/>
      <c r="J258" s="149"/>
      <c r="K258" s="149"/>
      <c r="L258" s="149"/>
      <c r="M258" s="149"/>
    </row>
  </sheetData>
  <mergeCells count="307">
    <mergeCell ref="A193:A196"/>
    <mergeCell ref="B193:B196"/>
    <mergeCell ref="L213:L216"/>
    <mergeCell ref="L217:L220"/>
    <mergeCell ref="A213:A216"/>
    <mergeCell ref="A217:A220"/>
    <mergeCell ref="B213:B216"/>
    <mergeCell ref="B217:B220"/>
    <mergeCell ref="B205:B208"/>
    <mergeCell ref="A205:A208"/>
    <mergeCell ref="A209:A212"/>
    <mergeCell ref="B209:B212"/>
    <mergeCell ref="A253:B256"/>
    <mergeCell ref="I249:I252"/>
    <mergeCell ref="J249:J252"/>
    <mergeCell ref="K249:K252"/>
    <mergeCell ref="L249:L252"/>
    <mergeCell ref="M225:M232"/>
    <mergeCell ref="A233:B236"/>
    <mergeCell ref="A237:B240"/>
    <mergeCell ref="A241:B244"/>
    <mergeCell ref="A245:B248"/>
    <mergeCell ref="B229:B232"/>
    <mergeCell ref="A229:A232"/>
    <mergeCell ref="M237:M240"/>
    <mergeCell ref="I241:I244"/>
    <mergeCell ref="J241:J244"/>
    <mergeCell ref="K241:K244"/>
    <mergeCell ref="M241:M244"/>
    <mergeCell ref="I245:I248"/>
    <mergeCell ref="J245:J248"/>
    <mergeCell ref="K245:K248"/>
    <mergeCell ref="L245:L248"/>
    <mergeCell ref="L241:L244"/>
    <mergeCell ref="M249:M252"/>
    <mergeCell ref="A249:B252"/>
    <mergeCell ref="M70:M73"/>
    <mergeCell ref="A162:M162"/>
    <mergeCell ref="A163:A164"/>
    <mergeCell ref="B163:M163"/>
    <mergeCell ref="B164:M164"/>
    <mergeCell ref="L205:L208"/>
    <mergeCell ref="L209:L212"/>
    <mergeCell ref="L165:L168"/>
    <mergeCell ref="L193:L196"/>
    <mergeCell ref="B104:B107"/>
    <mergeCell ref="A181:A184"/>
    <mergeCell ref="B181:B184"/>
    <mergeCell ref="L181:L184"/>
    <mergeCell ref="A169:A172"/>
    <mergeCell ref="B169:B172"/>
    <mergeCell ref="L169:L172"/>
    <mergeCell ref="A173:A176"/>
    <mergeCell ref="B173:B176"/>
    <mergeCell ref="L173:L176"/>
    <mergeCell ref="B148:M148"/>
    <mergeCell ref="A148:A149"/>
    <mergeCell ref="B149:M149"/>
    <mergeCell ref="I158:I161"/>
    <mergeCell ref="A158:B161"/>
    <mergeCell ref="I59:I62"/>
    <mergeCell ref="I66:I69"/>
    <mergeCell ref="I70:I73"/>
    <mergeCell ref="A55:A58"/>
    <mergeCell ref="A139:A142"/>
    <mergeCell ref="B139:B142"/>
    <mergeCell ref="I139:I142"/>
    <mergeCell ref="L131:L142"/>
    <mergeCell ref="M139:M142"/>
    <mergeCell ref="A131:A134"/>
    <mergeCell ref="B131:B134"/>
    <mergeCell ref="I131:I134"/>
    <mergeCell ref="M131:M134"/>
    <mergeCell ref="J59:J62"/>
    <mergeCell ref="K59:K62"/>
    <mergeCell ref="L59:L62"/>
    <mergeCell ref="M59:M62"/>
    <mergeCell ref="B74:B77"/>
    <mergeCell ref="B78:B81"/>
    <mergeCell ref="A70:A73"/>
    <mergeCell ref="A74:A77"/>
    <mergeCell ref="M74:M77"/>
    <mergeCell ref="M78:M81"/>
    <mergeCell ref="M66:M69"/>
    <mergeCell ref="B51:B54"/>
    <mergeCell ref="A51:A54"/>
    <mergeCell ref="B64:M64"/>
    <mergeCell ref="B65:M65"/>
    <mergeCell ref="B66:B69"/>
    <mergeCell ref="A66:A69"/>
    <mergeCell ref="B70:B73"/>
    <mergeCell ref="A258:M258"/>
    <mergeCell ref="A1:M1"/>
    <mergeCell ref="A43:A46"/>
    <mergeCell ref="B43:B46"/>
    <mergeCell ref="L43:L46"/>
    <mergeCell ref="B93:B96"/>
    <mergeCell ref="A93:A96"/>
    <mergeCell ref="L89:L92"/>
    <mergeCell ref="L93:L96"/>
    <mergeCell ref="A87:A88"/>
    <mergeCell ref="B87:M87"/>
    <mergeCell ref="B88:M88"/>
    <mergeCell ref="B89:B92"/>
    <mergeCell ref="A89:A92"/>
    <mergeCell ref="A15:A18"/>
    <mergeCell ref="A19:A22"/>
    <mergeCell ref="A23:A26"/>
    <mergeCell ref="A2:M2"/>
    <mergeCell ref="A8:M8"/>
    <mergeCell ref="A9:A10"/>
    <mergeCell ref="B9:M9"/>
    <mergeCell ref="B10:M10"/>
    <mergeCell ref="K4:K6"/>
    <mergeCell ref="M4:M6"/>
    <mergeCell ref="L4:L6"/>
    <mergeCell ref="J4:J6"/>
    <mergeCell ref="C4:C6"/>
    <mergeCell ref="B4:B6"/>
    <mergeCell ref="D5:D6"/>
    <mergeCell ref="E5:H5"/>
    <mergeCell ref="A4:A6"/>
    <mergeCell ref="D4:H4"/>
    <mergeCell ref="I89:I92"/>
    <mergeCell ref="I93:I96"/>
    <mergeCell ref="L27:L30"/>
    <mergeCell ref="I74:I77"/>
    <mergeCell ref="I78:I81"/>
    <mergeCell ref="L74:L77"/>
    <mergeCell ref="L78:L81"/>
    <mergeCell ref="L66:L69"/>
    <mergeCell ref="L70:L73"/>
    <mergeCell ref="A63:M63"/>
    <mergeCell ref="A64:A65"/>
    <mergeCell ref="M35:M38"/>
    <mergeCell ref="A47:A50"/>
    <mergeCell ref="B47:B50"/>
    <mergeCell ref="M39:M42"/>
    <mergeCell ref="L39:L42"/>
    <mergeCell ref="M43:M46"/>
    <mergeCell ref="M47:M50"/>
    <mergeCell ref="A59:B62"/>
    <mergeCell ref="A35:A38"/>
    <mergeCell ref="A39:A42"/>
    <mergeCell ref="B55:B58"/>
    <mergeCell ref="I39:I42"/>
    <mergeCell ref="I35:I38"/>
    <mergeCell ref="B23:B26"/>
    <mergeCell ref="L23:L26"/>
    <mergeCell ref="M23:M26"/>
    <mergeCell ref="B19:B22"/>
    <mergeCell ref="B27:B30"/>
    <mergeCell ref="I15:I18"/>
    <mergeCell ref="B35:B38"/>
    <mergeCell ref="B39:B42"/>
    <mergeCell ref="A11:A14"/>
    <mergeCell ref="B11:B14"/>
    <mergeCell ref="I11:I14"/>
    <mergeCell ref="L11:L14"/>
    <mergeCell ref="M15:M18"/>
    <mergeCell ref="A27:A30"/>
    <mergeCell ref="B15:B18"/>
    <mergeCell ref="M11:M14"/>
    <mergeCell ref="A31:A34"/>
    <mergeCell ref="B31:B34"/>
    <mergeCell ref="I31:I34"/>
    <mergeCell ref="L31:L34"/>
    <mergeCell ref="M31:M34"/>
    <mergeCell ref="L55:L58"/>
    <mergeCell ref="M55:M58"/>
    <mergeCell ref="L35:L38"/>
    <mergeCell ref="M27:M30"/>
    <mergeCell ref="I51:I54"/>
    <mergeCell ref="I55:I58"/>
    <mergeCell ref="I27:I30"/>
    <mergeCell ref="L15:L18"/>
    <mergeCell ref="L19:L22"/>
    <mergeCell ref="I23:I26"/>
    <mergeCell ref="I19:I22"/>
    <mergeCell ref="M51:M54"/>
    <mergeCell ref="L47:L50"/>
    <mergeCell ref="I43:I46"/>
    <mergeCell ref="M19:M22"/>
    <mergeCell ref="L51:L54"/>
    <mergeCell ref="I47:I50"/>
    <mergeCell ref="I82:I85"/>
    <mergeCell ref="J82:J85"/>
    <mergeCell ref="K82:K85"/>
    <mergeCell ref="L82:L85"/>
    <mergeCell ref="A78:A81"/>
    <mergeCell ref="M82:M85"/>
    <mergeCell ref="A147:M147"/>
    <mergeCell ref="A82:B85"/>
    <mergeCell ref="A86:M86"/>
    <mergeCell ref="M89:M92"/>
    <mergeCell ref="M93:M96"/>
    <mergeCell ref="J104:J119"/>
    <mergeCell ref="M104:M119"/>
    <mergeCell ref="A120:B123"/>
    <mergeCell ref="K120:K123"/>
    <mergeCell ref="L120:L123"/>
    <mergeCell ref="A104:A119"/>
    <mergeCell ref="A124:M124"/>
    <mergeCell ref="A125:A126"/>
    <mergeCell ref="B125:M125"/>
    <mergeCell ref="B126:M126"/>
    <mergeCell ref="B135:B138"/>
    <mergeCell ref="I97:I100"/>
    <mergeCell ref="J97:J100"/>
    <mergeCell ref="K97:K100"/>
    <mergeCell ref="L97:L100"/>
    <mergeCell ref="M97:M100"/>
    <mergeCell ref="A97:B100"/>
    <mergeCell ref="M120:M123"/>
    <mergeCell ref="I120:I123"/>
    <mergeCell ref="J120:J123"/>
    <mergeCell ref="A101:M101"/>
    <mergeCell ref="A102:A103"/>
    <mergeCell ref="B102:M102"/>
    <mergeCell ref="B103:M103"/>
    <mergeCell ref="B108:B111"/>
    <mergeCell ref="B112:B115"/>
    <mergeCell ref="B116:B119"/>
    <mergeCell ref="I104:I119"/>
    <mergeCell ref="L104:L119"/>
    <mergeCell ref="M150:M153"/>
    <mergeCell ref="M154:M157"/>
    <mergeCell ref="I150:I153"/>
    <mergeCell ref="I154:I157"/>
    <mergeCell ref="M233:M236"/>
    <mergeCell ref="I237:I240"/>
    <mergeCell ref="J237:J240"/>
    <mergeCell ref="K237:K240"/>
    <mergeCell ref="L237:L240"/>
    <mergeCell ref="L233:L236"/>
    <mergeCell ref="I233:I236"/>
    <mergeCell ref="J233:J236"/>
    <mergeCell ref="K233:K236"/>
    <mergeCell ref="I229:I232"/>
    <mergeCell ref="L221:L224"/>
    <mergeCell ref="I209:I224"/>
    <mergeCell ref="I169:I184"/>
    <mergeCell ref="I189:I204"/>
    <mergeCell ref="M158:M161"/>
    <mergeCell ref="I205:I208"/>
    <mergeCell ref="L197:L200"/>
    <mergeCell ref="I185:I188"/>
    <mergeCell ref="A150:A153"/>
    <mergeCell ref="B150:B153"/>
    <mergeCell ref="B154:B157"/>
    <mergeCell ref="A154:A157"/>
    <mergeCell ref="J158:J161"/>
    <mergeCell ref="K158:K161"/>
    <mergeCell ref="L158:L161"/>
    <mergeCell ref="L150:L153"/>
    <mergeCell ref="L154:L157"/>
    <mergeCell ref="A225:A228"/>
    <mergeCell ref="B225:B228"/>
    <mergeCell ref="M165:M184"/>
    <mergeCell ref="M185:M204"/>
    <mergeCell ref="L185:L188"/>
    <mergeCell ref="A189:A192"/>
    <mergeCell ref="B189:B192"/>
    <mergeCell ref="L189:L192"/>
    <mergeCell ref="A201:A204"/>
    <mergeCell ref="B201:B204"/>
    <mergeCell ref="L201:L204"/>
    <mergeCell ref="A165:A168"/>
    <mergeCell ref="B165:B168"/>
    <mergeCell ref="I165:I168"/>
    <mergeCell ref="A177:A180"/>
    <mergeCell ref="B177:B180"/>
    <mergeCell ref="L177:L180"/>
    <mergeCell ref="A197:A200"/>
    <mergeCell ref="B221:B224"/>
    <mergeCell ref="M205:M224"/>
    <mergeCell ref="A221:A224"/>
    <mergeCell ref="B197:B200"/>
    <mergeCell ref="A185:A188"/>
    <mergeCell ref="B185:B188"/>
    <mergeCell ref="B127:B130"/>
    <mergeCell ref="I127:I130"/>
    <mergeCell ref="L127:L130"/>
    <mergeCell ref="M127:M130"/>
    <mergeCell ref="M135:M138"/>
    <mergeCell ref="A143:B146"/>
    <mergeCell ref="I143:I146"/>
    <mergeCell ref="J143:J146"/>
    <mergeCell ref="K143:K146"/>
    <mergeCell ref="L143:L146"/>
    <mergeCell ref="M143:M146"/>
    <mergeCell ref="A127:A130"/>
    <mergeCell ref="A135:A138"/>
    <mergeCell ref="I135:I138"/>
    <mergeCell ref="O162:P162"/>
    <mergeCell ref="O165:P165"/>
    <mergeCell ref="O164:P164"/>
    <mergeCell ref="O163:P163"/>
    <mergeCell ref="I225:I228"/>
    <mergeCell ref="I253:I256"/>
    <mergeCell ref="M253:M256"/>
    <mergeCell ref="L253:L256"/>
    <mergeCell ref="K253:K256"/>
    <mergeCell ref="J253:J256"/>
    <mergeCell ref="M245:M248"/>
    <mergeCell ref="L229:L232"/>
    <mergeCell ref="L225:L228"/>
  </mergeCells>
  <phoneticPr fontId="7" type="noConversion"/>
  <printOptions horizontalCentered="1"/>
  <pageMargins left="0.78740157480314965" right="0.39370078740157483" top="1.1811023622047245" bottom="0.78740157480314965" header="0.98425196850393704" footer="0.31496062992125984"/>
  <pageSetup paperSize="9" scale="77" orientation="landscape" r:id="rId1"/>
  <headerFooter differentFirst="1">
    <oddHeader>&amp;C&amp;P</oddHeader>
  </headerFooter>
  <rowBreaks count="6" manualBreakCount="6">
    <brk id="14" max="12" man="1"/>
    <brk id="22" max="12" man="1"/>
    <brk id="173" max="12" man="1"/>
    <brk id="225" max="12" man="1"/>
    <brk id="232" max="12" man="1"/>
    <brk id="249" max="12" man="1"/>
  </rowBreaks>
</worksheet>
</file>

<file path=xl/worksheets/sheet4.xml><?xml version="1.0" encoding="utf-8"?>
<worksheet xmlns="http://schemas.openxmlformats.org/spreadsheetml/2006/main" xmlns:r="http://schemas.openxmlformats.org/officeDocument/2006/relationships">
  <dimension ref="A1:I28"/>
  <sheetViews>
    <sheetView view="pageBreakPreview" zoomScale="60" zoomScaleNormal="100" workbookViewId="0">
      <selection activeCell="E22" sqref="E22"/>
    </sheetView>
  </sheetViews>
  <sheetFormatPr defaultRowHeight="15"/>
  <cols>
    <col min="1" max="1" width="33.28515625" customWidth="1"/>
    <col min="2" max="2" width="21.28515625" style="3" customWidth="1"/>
    <col min="3" max="4" width="12.7109375" bestFit="1" customWidth="1"/>
    <col min="5" max="5" width="12.7109375" customWidth="1"/>
    <col min="6" max="6" width="12.7109375" bestFit="1" customWidth="1"/>
  </cols>
  <sheetData>
    <row r="1" spans="1:9" ht="18.75">
      <c r="A1" s="88" t="s">
        <v>23</v>
      </c>
      <c r="B1" s="88"/>
      <c r="C1" s="88"/>
      <c r="D1" s="88"/>
      <c r="E1" s="88"/>
      <c r="F1" s="88"/>
    </row>
    <row r="2" spans="1:9" ht="45.75" customHeight="1">
      <c r="A2" s="158" t="s">
        <v>58</v>
      </c>
      <c r="B2" s="158"/>
      <c r="C2" s="158"/>
      <c r="D2" s="158"/>
      <c r="E2" s="158"/>
      <c r="F2" s="158"/>
    </row>
    <row r="3" spans="1:9" ht="15.75">
      <c r="A3" s="2"/>
      <c r="B3" s="46"/>
      <c r="C3" s="45"/>
      <c r="D3" s="45"/>
      <c r="E3" s="45"/>
      <c r="F3" s="45"/>
    </row>
    <row r="4" spans="1:9" ht="90.75" customHeight="1">
      <c r="A4" s="22" t="s">
        <v>50</v>
      </c>
      <c r="B4" s="22" t="s">
        <v>24</v>
      </c>
      <c r="C4" s="45"/>
      <c r="D4" s="45"/>
      <c r="E4" s="45"/>
      <c r="F4" s="45"/>
    </row>
    <row r="5" spans="1:9" ht="15.75">
      <c r="A5" s="22">
        <v>1</v>
      </c>
      <c r="B5" s="22">
        <v>2</v>
      </c>
      <c r="C5" s="45"/>
      <c r="D5" s="45"/>
      <c r="E5" s="45"/>
      <c r="F5" s="45"/>
    </row>
    <row r="6" spans="1:9" ht="15.75">
      <c r="A6" s="5" t="s">
        <v>25</v>
      </c>
      <c r="B6" s="6">
        <f>SUM(B7:B10)</f>
        <v>20548.400000000001</v>
      </c>
      <c r="C6" s="45"/>
      <c r="D6" s="45"/>
      <c r="E6" s="45"/>
      <c r="F6" s="45"/>
    </row>
    <row r="7" spans="1:9" ht="15.75">
      <c r="A7" s="5" t="s">
        <v>26</v>
      </c>
      <c r="B7" s="6">
        <v>0</v>
      </c>
      <c r="C7" s="45"/>
      <c r="D7" s="45"/>
      <c r="E7" s="45"/>
      <c r="F7" s="45"/>
    </row>
    <row r="8" spans="1:9" ht="15.75">
      <c r="A8" s="4" t="s">
        <v>27</v>
      </c>
      <c r="B8" s="6">
        <v>18874</v>
      </c>
      <c r="C8" s="45"/>
      <c r="D8" s="45"/>
      <c r="E8" s="45"/>
      <c r="F8" s="45"/>
    </row>
    <row r="9" spans="1:9" ht="31.5" customHeight="1">
      <c r="A9" s="4" t="s">
        <v>28</v>
      </c>
      <c r="B9" s="6">
        <v>1674.4</v>
      </c>
      <c r="C9" s="45"/>
      <c r="D9" s="45"/>
      <c r="E9" s="45"/>
      <c r="F9" s="45"/>
    </row>
    <row r="10" spans="1:9" ht="31.5" customHeight="1">
      <c r="A10" s="4" t="s">
        <v>29</v>
      </c>
      <c r="B10" s="6">
        <v>0</v>
      </c>
      <c r="C10" s="45"/>
      <c r="D10" s="45"/>
      <c r="E10" s="45"/>
      <c r="F10" s="45"/>
    </row>
    <row r="11" spans="1:9" ht="15.75">
      <c r="A11" s="1"/>
      <c r="B11" s="46"/>
      <c r="C11" s="45"/>
      <c r="D11" s="45"/>
      <c r="E11" s="45"/>
      <c r="F11" s="45"/>
    </row>
    <row r="12" spans="1:9" ht="37.5" customHeight="1">
      <c r="A12" s="158" t="s">
        <v>59</v>
      </c>
      <c r="B12" s="159"/>
      <c r="C12" s="159"/>
      <c r="D12" s="159"/>
      <c r="E12" s="159"/>
      <c r="F12" s="159"/>
      <c r="I12" s="18"/>
    </row>
    <row r="13" spans="1:9" ht="15.75">
      <c r="A13" s="2"/>
      <c r="B13" s="46"/>
      <c r="C13" s="46"/>
      <c r="D13" s="46"/>
      <c r="E13" s="46"/>
      <c r="F13" s="46"/>
      <c r="I13" s="18"/>
    </row>
    <row r="14" spans="1:9" ht="15.75">
      <c r="A14" s="156" t="s">
        <v>50</v>
      </c>
      <c r="B14" s="157" t="s">
        <v>30</v>
      </c>
      <c r="C14" s="157"/>
      <c r="D14" s="157"/>
      <c r="E14" s="157"/>
      <c r="F14" s="157"/>
    </row>
    <row r="15" spans="1:9" ht="15.75">
      <c r="A15" s="156"/>
      <c r="B15" s="26" t="s">
        <v>21</v>
      </c>
      <c r="C15" s="26" t="s">
        <v>22</v>
      </c>
      <c r="D15" s="26" t="s">
        <v>66</v>
      </c>
      <c r="E15" s="60" t="s">
        <v>283</v>
      </c>
      <c r="F15" s="26" t="s">
        <v>12</v>
      </c>
    </row>
    <row r="16" spans="1:9" ht="15.75">
      <c r="A16" s="26">
        <v>1</v>
      </c>
      <c r="B16" s="26">
        <v>2</v>
      </c>
      <c r="C16" s="26">
        <v>3</v>
      </c>
      <c r="D16" s="26">
        <v>4</v>
      </c>
      <c r="E16" s="60">
        <v>5</v>
      </c>
      <c r="F16" s="26">
        <v>6</v>
      </c>
    </row>
    <row r="17" spans="1:8" ht="15.75">
      <c r="A17" s="17" t="s">
        <v>25</v>
      </c>
      <c r="B17" s="47">
        <f>SUM(B18:B21)</f>
        <v>32031.7</v>
      </c>
      <c r="C17" s="47">
        <f>SUM(C18:C21)</f>
        <v>10572.5</v>
      </c>
      <c r="D17" s="47">
        <f t="shared" ref="D17:E17" si="0">SUM(D18:D21)</f>
        <v>9456.5</v>
      </c>
      <c r="E17" s="47">
        <f t="shared" si="0"/>
        <v>9456.5</v>
      </c>
      <c r="F17" s="47">
        <f>SUM(B17:E17)</f>
        <v>61517.2</v>
      </c>
      <c r="H17" s="18"/>
    </row>
    <row r="18" spans="1:8" ht="15.75">
      <c r="A18" s="17" t="s">
        <v>26</v>
      </c>
      <c r="B18" s="47">
        <f>B23</f>
        <v>0</v>
      </c>
      <c r="C18" s="48">
        <f t="shared" ref="C18:E18" si="1">C23</f>
        <v>0</v>
      </c>
      <c r="D18" s="48">
        <f t="shared" si="1"/>
        <v>0</v>
      </c>
      <c r="E18" s="48">
        <f t="shared" si="1"/>
        <v>0</v>
      </c>
      <c r="F18" s="47">
        <f t="shared" ref="F18:F26" si="2">SUM(B18:E18)</f>
        <v>0</v>
      </c>
    </row>
    <row r="19" spans="1:8" ht="15.75">
      <c r="A19" s="17" t="s">
        <v>27</v>
      </c>
      <c r="B19" s="47">
        <f>B24</f>
        <v>20652.8</v>
      </c>
      <c r="C19" s="48">
        <f t="shared" ref="C19:E19" si="3">C24</f>
        <v>0</v>
      </c>
      <c r="D19" s="48">
        <f t="shared" si="3"/>
        <v>0</v>
      </c>
      <c r="E19" s="48">
        <f t="shared" si="3"/>
        <v>0</v>
      </c>
      <c r="F19" s="47">
        <f t="shared" si="2"/>
        <v>20652.8</v>
      </c>
    </row>
    <row r="20" spans="1:8" ht="15.75">
      <c r="A20" s="17" t="s">
        <v>51</v>
      </c>
      <c r="B20" s="47">
        <f>B25</f>
        <v>11378.900000000001</v>
      </c>
      <c r="C20" s="48">
        <f t="shared" ref="C20:E20" si="4">C25</f>
        <v>10572.5</v>
      </c>
      <c r="D20" s="48">
        <f t="shared" si="4"/>
        <v>9456.5</v>
      </c>
      <c r="E20" s="48">
        <f t="shared" si="4"/>
        <v>9456.5</v>
      </c>
      <c r="F20" s="47">
        <f t="shared" si="2"/>
        <v>40864.400000000001</v>
      </c>
    </row>
    <row r="21" spans="1:8" ht="15.75">
      <c r="A21" s="17" t="s">
        <v>29</v>
      </c>
      <c r="B21" s="47">
        <f>B26</f>
        <v>0</v>
      </c>
      <c r="C21" s="48">
        <f t="shared" ref="C21:E21" si="5">C26</f>
        <v>0</v>
      </c>
      <c r="D21" s="48">
        <f t="shared" si="5"/>
        <v>0</v>
      </c>
      <c r="E21" s="48">
        <f t="shared" si="5"/>
        <v>0</v>
      </c>
      <c r="F21" s="47">
        <f t="shared" si="2"/>
        <v>0</v>
      </c>
    </row>
    <row r="22" spans="1:8" ht="31.5">
      <c r="A22" s="17" t="s">
        <v>31</v>
      </c>
      <c r="B22" s="47">
        <f>SUM(B23:B26)</f>
        <v>32031.7</v>
      </c>
      <c r="C22" s="47">
        <f>SUM(C23:C26)</f>
        <v>10572.5</v>
      </c>
      <c r="D22" s="47">
        <f>SUM(D23:D26)</f>
        <v>9456.5</v>
      </c>
      <c r="E22" s="47">
        <f>SUM(E23:E26)</f>
        <v>9456.5</v>
      </c>
      <c r="F22" s="47">
        <f t="shared" si="2"/>
        <v>61517.2</v>
      </c>
    </row>
    <row r="23" spans="1:8" ht="15.75">
      <c r="A23" s="17" t="s">
        <v>26</v>
      </c>
      <c r="B23" s="47">
        <f>'Процессная часть'!E253</f>
        <v>0</v>
      </c>
      <c r="C23" s="47">
        <f>'Процессная часть'!E254</f>
        <v>0</v>
      </c>
      <c r="D23" s="47">
        <f>'Процессная часть'!E255</f>
        <v>0</v>
      </c>
      <c r="E23" s="47">
        <f>'Процессная часть'!E256</f>
        <v>0</v>
      </c>
      <c r="F23" s="47">
        <f t="shared" si="2"/>
        <v>0</v>
      </c>
    </row>
    <row r="24" spans="1:8" ht="15.75">
      <c r="A24" s="17" t="s">
        <v>52</v>
      </c>
      <c r="B24" s="47">
        <f>'Процессная часть'!F253</f>
        <v>20652.8</v>
      </c>
      <c r="C24" s="47">
        <f>'Процессная часть'!F254</f>
        <v>0</v>
      </c>
      <c r="D24" s="47">
        <f>'Процессная часть'!F255</f>
        <v>0</v>
      </c>
      <c r="E24" s="47">
        <f>'Процессная часть'!F256</f>
        <v>0</v>
      </c>
      <c r="F24" s="47">
        <f t="shared" si="2"/>
        <v>20652.8</v>
      </c>
    </row>
    <row r="25" spans="1:8" ht="15.75">
      <c r="A25" s="17" t="s">
        <v>51</v>
      </c>
      <c r="B25" s="47">
        <f>'Процессная часть'!G253</f>
        <v>11378.900000000001</v>
      </c>
      <c r="C25" s="47">
        <f>'Процессная часть'!G254</f>
        <v>10572.5</v>
      </c>
      <c r="D25" s="47">
        <f>'Процессная часть'!G255</f>
        <v>9456.5</v>
      </c>
      <c r="E25" s="47">
        <f>'Процессная часть'!G256</f>
        <v>9456.5</v>
      </c>
      <c r="F25" s="47">
        <f t="shared" si="2"/>
        <v>40864.400000000001</v>
      </c>
    </row>
    <row r="26" spans="1:8" ht="15.75">
      <c r="A26" s="17" t="s">
        <v>29</v>
      </c>
      <c r="B26" s="47">
        <f>'Процессная часть'!H253</f>
        <v>0</v>
      </c>
      <c r="C26" s="47">
        <f>'Процессная часть'!H254</f>
        <v>0</v>
      </c>
      <c r="D26" s="47">
        <f>'Процессная часть'!H255</f>
        <v>0</v>
      </c>
      <c r="E26" s="47">
        <f>'Процессная часть'!H256</f>
        <v>0</v>
      </c>
      <c r="F26" s="47">
        <f t="shared" si="2"/>
        <v>0</v>
      </c>
    </row>
    <row r="27" spans="1:8">
      <c r="A27" s="45"/>
      <c r="B27" s="46"/>
      <c r="C27" s="45"/>
      <c r="D27" s="45"/>
      <c r="E27" s="45"/>
      <c r="F27" s="45"/>
    </row>
    <row r="28" spans="1:8" ht="50.25" customHeight="1">
      <c r="A28" s="114" t="s">
        <v>281</v>
      </c>
      <c r="B28" s="114"/>
      <c r="C28" s="114"/>
      <c r="D28" s="114"/>
      <c r="E28" s="114"/>
      <c r="F28" s="114"/>
    </row>
  </sheetData>
  <mergeCells count="6">
    <mergeCell ref="A1:F1"/>
    <mergeCell ref="A28:F28"/>
    <mergeCell ref="A14:A15"/>
    <mergeCell ref="B14:F14"/>
    <mergeCell ref="A12:F12"/>
    <mergeCell ref="A2:F2"/>
  </mergeCells>
  <printOptions horizontalCentered="1"/>
  <pageMargins left="1.1811023622047245" right="0.78740157480314965" top="0.78740157480314965" bottom="1.1811023622047245" header="0.31496062992125984" footer="0.31496062992125984"/>
  <pageSetup paperSize="9" scale="76" orientation="portrait" horizontalDpi="1200" r:id="rId1"/>
  <headerFooter differentFirst="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Паспорт</vt:lpstr>
      <vt:lpstr>Целевые показатели</vt:lpstr>
      <vt:lpstr>Процессная часть</vt:lpstr>
      <vt:lpstr>Фин. обеспечение </vt:lpstr>
      <vt:lpstr>'Процессная часть'!Заголовки_для_печати</vt:lpstr>
      <vt:lpstr>'Целевые показатели'!Заголовки_для_печати</vt:lpstr>
      <vt:lpstr>'Процессная часть'!Область_печати</vt:lpstr>
      <vt:lpstr>'Целевые показатели'!Область_печати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Matyashova</dc:creator>
  <cp:lastModifiedBy>User-22-12</cp:lastModifiedBy>
  <cp:lastPrinted>2026-01-30T10:02:54Z</cp:lastPrinted>
  <dcterms:created xsi:type="dcterms:W3CDTF">2024-05-07T12:52:59Z</dcterms:created>
  <dcterms:modified xsi:type="dcterms:W3CDTF">2026-02-04T12:06:49Z</dcterms:modified>
</cp:coreProperties>
</file>